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kuncj\Desktop\rozpočet+vv_15\vv\"/>
    </mc:Choice>
  </mc:AlternateContent>
  <bookViews>
    <workbookView xWindow="-120" yWindow="-120" windowWidth="29040" windowHeight="17640" tabRatio="663" firstSheet="3" activeTab="10"/>
  </bookViews>
  <sheets>
    <sheet name="VzorObjekt" sheetId="9" state="hidden" r:id="rId1"/>
    <sheet name="VzorPolozky" sheetId="10" state="hidden" r:id="rId2"/>
    <sheet name="Krycí list" sheetId="33" r:id="rId3"/>
    <sheet name="Rekapitulace" sheetId="18" r:id="rId4"/>
    <sheet name="SK" sheetId="36" r:id="rId5"/>
    <sheet name="ACCESS" sheetId="44" r:id="rId6"/>
    <sheet name="CCTV" sheetId="45" r:id="rId7"/>
    <sheet name="AKTIVNI PRVKY" sheetId="46" r:id="rId8"/>
    <sheet name="EPS" sheetId="47" r:id="rId9"/>
    <sheet name="PZTS" sheetId="48" r:id="rId10"/>
    <sheet name="ZEMNÍ PRÁCE" sheetId="49" r:id="rId11"/>
    <sheet name="VRN" sheetId="39" r:id="rId12"/>
  </sheets>
  <externalReferences>
    <externalReference r:id="rId13"/>
  </externalReferences>
  <definedNames>
    <definedName name="a" localSheetId="5">#REF!</definedName>
    <definedName name="a" localSheetId="7">#REF!</definedName>
    <definedName name="a" localSheetId="6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a" localSheetId="5">#REF!</definedName>
    <definedName name="aaa" localSheetId="7">#REF!</definedName>
    <definedName name="aaa" localSheetId="6">#REF!</definedName>
    <definedName name="aaa" localSheetId="8">#REF!</definedName>
    <definedName name="aaa" localSheetId="9">#REF!</definedName>
    <definedName name="aaa" localSheetId="10">#REF!</definedName>
    <definedName name="aaa">#REF!</definedName>
    <definedName name="CenaStavby" localSheetId="5">#REF!</definedName>
    <definedName name="CenaStavby" localSheetId="7">#REF!</definedName>
    <definedName name="CenaStavby" localSheetId="6">#REF!</definedName>
    <definedName name="CenaStavby" localSheetId="8">#REF!</definedName>
    <definedName name="CenaStavby" localSheetId="9">#REF!</definedName>
    <definedName name="CenaStavby" localSheetId="10">#REF!</definedName>
    <definedName name="CenaStavby">#REF!</definedName>
    <definedName name="cisloobjektu" localSheetId="2">'Krycí list'!$A$5</definedName>
    <definedName name="cisloobjektu">'[1]Krycí list'!$A$5</definedName>
    <definedName name="CisloRozpoctu">'[1]Krycí list'!$C$2</definedName>
    <definedName name="cislostavby" localSheetId="2">'Krycí list'!$A$7</definedName>
    <definedName name="cislostavby">'[1]Krycí list'!$A$7</definedName>
    <definedName name="d" localSheetId="5">#REF!</definedName>
    <definedName name="d" localSheetId="7">#REF!</definedName>
    <definedName name="d" localSheetId="6">#REF!</definedName>
    <definedName name="d" localSheetId="8">#REF!</definedName>
    <definedName name="d" localSheetId="9">#REF!</definedName>
    <definedName name="d" localSheetId="10">#REF!</definedName>
    <definedName name="d">#REF!</definedName>
    <definedName name="Datum">'Krycí list'!$B$27</definedName>
    <definedName name="Dil" localSheetId="5">#REF!</definedName>
    <definedName name="Dil" localSheetId="7">#REF!</definedName>
    <definedName name="Dil" localSheetId="6">#REF!</definedName>
    <definedName name="Dil" localSheetId="8">#REF!</definedName>
    <definedName name="Dil" localSheetId="9">#REF!</definedName>
    <definedName name="Dil" localSheetId="10">#REF!</definedName>
    <definedName name="Dil">#REF!</definedName>
    <definedName name="DOD" localSheetId="5">ACCESS!$X$15</definedName>
    <definedName name="DOD" localSheetId="7">'AKTIVNI PRVKY'!$X$15</definedName>
    <definedName name="DOD" localSheetId="6">CCTV!$X$14</definedName>
    <definedName name="DOD" localSheetId="8">EPS!$X$15</definedName>
    <definedName name="DOD" localSheetId="9">PZTS!$X$15</definedName>
    <definedName name="DOD" localSheetId="10">'ZEMNÍ PRÁCE'!$X$13</definedName>
    <definedName name="DOD">SK!$X$15</definedName>
    <definedName name="dod_del" localSheetId="5">ACCESS!$X$73</definedName>
    <definedName name="dod_del" localSheetId="7">'AKTIVNI PRVKY'!$X$97</definedName>
    <definedName name="dod_del" localSheetId="6">CCTV!$X$36</definedName>
    <definedName name="dod_del" localSheetId="8">EPS!$X$112</definedName>
    <definedName name="dod_del" localSheetId="9">PZTS!$X$73</definedName>
    <definedName name="dod_del" localSheetId="10">'ZEMNÍ PRÁCE'!$X$56</definedName>
    <definedName name="dod_del">SK!$X$144</definedName>
    <definedName name="dod_dem" localSheetId="5">ACCESS!$X$67</definedName>
    <definedName name="dod_dem" localSheetId="7">'AKTIVNI PRVKY'!$X$91</definedName>
    <definedName name="dod_dem" localSheetId="6">CCTV!$X$30</definedName>
    <definedName name="dod_dem" localSheetId="8">EPS!$X$106</definedName>
    <definedName name="dod_dem" localSheetId="9">PZTS!$X$67</definedName>
    <definedName name="dod_dem" localSheetId="10">'ZEMNÍ PRÁCE'!$X$50</definedName>
    <definedName name="dod_dem">SK!$X$132</definedName>
    <definedName name="dod_kus" localSheetId="5">ACCESS!$X$85</definedName>
    <definedName name="dod_kus" localSheetId="7">'AKTIVNI PRVKY'!$X$103</definedName>
    <definedName name="dod_kus" localSheetId="6">CCTV!$X$42</definedName>
    <definedName name="dod_kus" localSheetId="8">EPS!$X$136</definedName>
    <definedName name="dod_kus" localSheetId="9">PZTS!$X$88</definedName>
    <definedName name="dod_kus" localSheetId="10">'ZEMNÍ PRÁCE'!$X$119</definedName>
    <definedName name="dod_kus">SK!$X$177</definedName>
    <definedName name="dod_mat" localSheetId="5">ACCESS!$X$73</definedName>
    <definedName name="dod_mat" localSheetId="7">'AKTIVNI PRVKY'!$X$97</definedName>
    <definedName name="dod_mat" localSheetId="6">CCTV!$X$36</definedName>
    <definedName name="dod_mat" localSheetId="8">EPS!$X$112</definedName>
    <definedName name="dod_mat" localSheetId="9">PZTS!$X$73</definedName>
    <definedName name="dod_mat" localSheetId="10">'ZEMNÍ PRÁCE'!$X$56</definedName>
    <definedName name="dod_mat">SK!$X$144</definedName>
    <definedName name="DOD_SK" localSheetId="5">#REF!</definedName>
    <definedName name="DOD_SK" localSheetId="7">#REF!</definedName>
    <definedName name="DOD_SK" localSheetId="6">#REF!</definedName>
    <definedName name="DOD_SK" localSheetId="8">#REF!</definedName>
    <definedName name="DOD_SK" localSheetId="9">#REF!</definedName>
    <definedName name="DOD_SK" localSheetId="10">#REF!</definedName>
    <definedName name="DOD_SK">#REF!</definedName>
    <definedName name="DODAVKA" localSheetId="5">ACCESS!#REF!</definedName>
    <definedName name="DODAVKA" localSheetId="7">'AKTIVNI PRVKY'!#REF!</definedName>
    <definedName name="DODAVKA" localSheetId="6">CCTV!#REF!</definedName>
    <definedName name="DODAVKA" localSheetId="8">EPS!#REF!</definedName>
    <definedName name="DODAVKA" localSheetId="9">PZTS!#REF!</definedName>
    <definedName name="DODAVKA" localSheetId="10">'ZEMNÍ PRÁCE'!#REF!</definedName>
    <definedName name="DODAVKA">SK!#REF!</definedName>
    <definedName name="Dodavka0" localSheetId="5">#REF!</definedName>
    <definedName name="Dodavka0" localSheetId="7">#REF!</definedName>
    <definedName name="Dodavka0" localSheetId="6">#REF!</definedName>
    <definedName name="Dodavka0" localSheetId="8">#REF!</definedName>
    <definedName name="Dodavka0" localSheetId="9">#REF!</definedName>
    <definedName name="Dodavka0" localSheetId="10">#REF!</definedName>
    <definedName name="Dodavka0">#REF!</definedName>
    <definedName name="elk">SK!$X$153</definedName>
    <definedName name="elkov">SK!$X$147</definedName>
    <definedName name="fdfsf" localSheetId="5">#REF!</definedName>
    <definedName name="fdfsf" localSheetId="7">#REF!</definedName>
    <definedName name="fdfsf" localSheetId="6">#REF!</definedName>
    <definedName name="fdfsf" localSheetId="8">#REF!</definedName>
    <definedName name="fdfsf" localSheetId="9">#REF!</definedName>
    <definedName name="fdfsf" localSheetId="10">#REF!</definedName>
    <definedName name="fdfsf">#REF!</definedName>
    <definedName name="fff" localSheetId="5">#REF!</definedName>
    <definedName name="fff" localSheetId="7">#REF!</definedName>
    <definedName name="fff" localSheetId="6">#REF!</definedName>
    <definedName name="fff" localSheetId="8">#REF!</definedName>
    <definedName name="fff" localSheetId="9">#REF!</definedName>
    <definedName name="fff" localSheetId="10">#REF!</definedName>
    <definedName name="fff">#REF!</definedName>
    <definedName name="gfdg" localSheetId="5">#REF!</definedName>
    <definedName name="gfdg" localSheetId="7">#REF!</definedName>
    <definedName name="gfdg" localSheetId="6">#REF!</definedName>
    <definedName name="gfdg" localSheetId="8">#REF!</definedName>
    <definedName name="gfdg" localSheetId="9">#REF!</definedName>
    <definedName name="gfdg" localSheetId="10">#REF!</definedName>
    <definedName name="gfdg">#REF!</definedName>
    <definedName name="gzud" localSheetId="5">#REF!</definedName>
    <definedName name="gzud" localSheetId="7">#REF!</definedName>
    <definedName name="gzud" localSheetId="6">#REF!</definedName>
    <definedName name="gzud" localSheetId="8">#REF!</definedName>
    <definedName name="gzud" localSheetId="9">#REF!</definedName>
    <definedName name="gzud" localSheetId="10">#REF!</definedName>
    <definedName name="gzud">#REF!</definedName>
    <definedName name="hod" localSheetId="5">ACCESS!$X$91</definedName>
    <definedName name="hod" localSheetId="7">'AKTIVNI PRVKY'!$X$109</definedName>
    <definedName name="hod" localSheetId="6">CCTV!$X$48</definedName>
    <definedName name="hod" localSheetId="8">EPS!$X$145</definedName>
    <definedName name="hod" localSheetId="9">PZTS!$X$94</definedName>
    <definedName name="hod" localSheetId="10">'ZEMNÍ PRÁCE'!$X$125</definedName>
    <definedName name="hod">SK!$X$192</definedName>
    <definedName name="hodd" localSheetId="5">ACCESS!$Y$91</definedName>
    <definedName name="hodd" localSheetId="7">'AKTIVNI PRVKY'!$Y$109</definedName>
    <definedName name="hodd" localSheetId="6">CCTV!$Y$48</definedName>
    <definedName name="hodd" localSheetId="8">EPS!$Y$145</definedName>
    <definedName name="hodd" localSheetId="9">PZTS!$Y$94</definedName>
    <definedName name="hodd" localSheetId="10">'ZEMNÍ PRÁCE'!$Y$125</definedName>
    <definedName name="hodd">SK!$Y$192</definedName>
    <definedName name="HSV" localSheetId="5">#REF!</definedName>
    <definedName name="HSV" localSheetId="7">#REF!</definedName>
    <definedName name="HSV" localSheetId="6">#REF!</definedName>
    <definedName name="HSV" localSheetId="8">#REF!</definedName>
    <definedName name="HSV" localSheetId="9">#REF!</definedName>
    <definedName name="HSV" localSheetId="10">#REF!</definedName>
    <definedName name="HSV">#REF!</definedName>
    <definedName name="HSV0" localSheetId="5">#REF!</definedName>
    <definedName name="HSV0" localSheetId="7">#REF!</definedName>
    <definedName name="HSV0" localSheetId="6">#REF!</definedName>
    <definedName name="HSV0" localSheetId="8">#REF!</definedName>
    <definedName name="HSV0" localSheetId="9">#REF!</definedName>
    <definedName name="HSV0" localSheetId="10">#REF!</definedName>
    <definedName name="HSV0">#REF!</definedName>
    <definedName name="HZS" localSheetId="5">#REF!</definedName>
    <definedName name="HZS" localSheetId="7">#REF!</definedName>
    <definedName name="HZS" localSheetId="6">#REF!</definedName>
    <definedName name="HZS" localSheetId="8">#REF!</definedName>
    <definedName name="HZS" localSheetId="9">#REF!</definedName>
    <definedName name="HZS" localSheetId="10">#REF!</definedName>
    <definedName name="HZS">#REF!</definedName>
    <definedName name="HZS0" localSheetId="5">#REF!</definedName>
    <definedName name="HZS0" localSheetId="7">#REF!</definedName>
    <definedName name="HZS0" localSheetId="6">#REF!</definedName>
    <definedName name="HZS0" localSheetId="8">#REF!</definedName>
    <definedName name="HZS0" localSheetId="9">#REF!</definedName>
    <definedName name="HZS0" localSheetId="10">#REF!</definedName>
    <definedName name="HZS0">#REF!</definedName>
    <definedName name="JKSO">'Krycí list'!$G$2</definedName>
    <definedName name="kk" localSheetId="5">#REF!</definedName>
    <definedName name="kk" localSheetId="7">#REF!</definedName>
    <definedName name="kk" localSheetId="6">#REF!</definedName>
    <definedName name="kk" localSheetId="8">#REF!</definedName>
    <definedName name="kk" localSheetId="9">#REF!</definedName>
    <definedName name="kk" localSheetId="10">#REF!</definedName>
    <definedName name="kk">#REF!</definedName>
    <definedName name="MenaStavby" localSheetId="5">#REF!</definedName>
    <definedName name="MenaStavby" localSheetId="7">#REF!</definedName>
    <definedName name="MenaStavby" localSheetId="6">#REF!</definedName>
    <definedName name="MenaStavby" localSheetId="8">#REF!</definedName>
    <definedName name="MenaStavby" localSheetId="9">#REF!</definedName>
    <definedName name="MenaStavby" localSheetId="10">#REF!</definedName>
    <definedName name="MenaStavby">#REF!</definedName>
    <definedName name="MistoStavby" localSheetId="5">#REF!</definedName>
    <definedName name="MistoStavby" localSheetId="7">#REF!</definedName>
    <definedName name="MistoStavby" localSheetId="6">#REF!</definedName>
    <definedName name="MistoStavby" localSheetId="8">#REF!</definedName>
    <definedName name="MistoStavby" localSheetId="9">#REF!</definedName>
    <definedName name="MistoStavby" localSheetId="10">#REF!</definedName>
    <definedName name="MistoStavby">#REF!</definedName>
    <definedName name="MJ">'Krycí list'!$G$5</definedName>
    <definedName name="mon_del" localSheetId="5">ACCESS!$Y$73</definedName>
    <definedName name="mon_del" localSheetId="7">'AKTIVNI PRVKY'!$Y$97</definedName>
    <definedName name="mon_del" localSheetId="6">CCTV!$Y$36</definedName>
    <definedName name="mon_del" localSheetId="8">EPS!$Y$112</definedName>
    <definedName name="mon_del" localSheetId="9">PZTS!$Y$73</definedName>
    <definedName name="mon_del" localSheetId="10">'ZEMNÍ PRÁCE'!$Y$56</definedName>
    <definedName name="mon_del">SK!$Y$144</definedName>
    <definedName name="mon_dem" localSheetId="5">ACCESS!$Y$67</definedName>
    <definedName name="mon_dem" localSheetId="7">'AKTIVNI PRVKY'!$Y$91</definedName>
    <definedName name="mon_dem" localSheetId="6">CCTV!$Y$30</definedName>
    <definedName name="mon_dem" localSheetId="8">EPS!$Y$106</definedName>
    <definedName name="mon_dem" localSheetId="9">PZTS!$Y$67</definedName>
    <definedName name="mon_dem" localSheetId="10">'ZEMNÍ PRÁCE'!$Y$50</definedName>
    <definedName name="mon_dem">SK!$Y$132</definedName>
    <definedName name="mon_kus" localSheetId="5">ACCESS!$Y$85</definedName>
    <definedName name="mon_kus" localSheetId="7">'AKTIVNI PRVKY'!$Y$103</definedName>
    <definedName name="mon_kus" localSheetId="6">CCTV!$Y$42</definedName>
    <definedName name="mon_kus" localSheetId="8">EPS!$Y$136</definedName>
    <definedName name="mon_kus" localSheetId="9">PZTS!$Y$88</definedName>
    <definedName name="mon_kus" localSheetId="10">'ZEMNÍ PRÁCE'!$Y$119</definedName>
    <definedName name="mon_kus">SK!$Y$177</definedName>
    <definedName name="mon_mat" localSheetId="5">ACCESS!$Y$73</definedName>
    <definedName name="mon_mat" localSheetId="7">'AKTIVNI PRVKY'!$Y$97</definedName>
    <definedName name="mon_mat" localSheetId="6">CCTV!$Y$36</definedName>
    <definedName name="mon_mat" localSheetId="8">EPS!$Y$112</definedName>
    <definedName name="mon_mat" localSheetId="9">PZTS!$Y$73</definedName>
    <definedName name="mon_mat" localSheetId="10">'ZEMNÍ PRÁCE'!$Y$56</definedName>
    <definedName name="mon_mat">SK!$Y$144</definedName>
    <definedName name="MONT" localSheetId="5">ACCESS!$Y$15</definedName>
    <definedName name="MONT" localSheetId="7">'AKTIVNI PRVKY'!$Y$15</definedName>
    <definedName name="MONT" localSheetId="6">CCTV!$Y$14</definedName>
    <definedName name="MONT" localSheetId="8">EPS!$Y$15</definedName>
    <definedName name="MONT" localSheetId="9">PZTS!$Y$15</definedName>
    <definedName name="MONT" localSheetId="10">'ZEMNÍ PRÁCE'!$Y$13</definedName>
    <definedName name="MONT">SK!$Y$15</definedName>
    <definedName name="MONT_SK" localSheetId="5">#REF!</definedName>
    <definedName name="MONT_SK" localSheetId="7">#REF!</definedName>
    <definedName name="MONT_SK" localSheetId="6">#REF!</definedName>
    <definedName name="MONT_SK" localSheetId="8">#REF!</definedName>
    <definedName name="MONT_SK" localSheetId="9">#REF!</definedName>
    <definedName name="MONT_SK" localSheetId="10">#REF!</definedName>
    <definedName name="MONT_SK">#REF!</definedName>
    <definedName name="Montaz0" localSheetId="5">#REF!</definedName>
    <definedName name="Montaz0" localSheetId="7">#REF!</definedName>
    <definedName name="Montaz0" localSheetId="6">#REF!</definedName>
    <definedName name="Montaz0" localSheetId="8">#REF!</definedName>
    <definedName name="Montaz0" localSheetId="9">#REF!</definedName>
    <definedName name="Montaz0" localSheetId="10">#REF!</definedName>
    <definedName name="Montaz0">#REF!</definedName>
    <definedName name="NazevDilu" localSheetId="5">#REF!</definedName>
    <definedName name="NazevDilu" localSheetId="7">#REF!</definedName>
    <definedName name="NazevDilu" localSheetId="6">#REF!</definedName>
    <definedName name="NazevDilu" localSheetId="8">#REF!</definedName>
    <definedName name="NazevDilu" localSheetId="9">#REF!</definedName>
    <definedName name="NazevDilu" localSheetId="10">#REF!</definedName>
    <definedName name="NazevDilu">#REF!</definedName>
    <definedName name="nazevobjektu" localSheetId="2">'Krycí list'!$C$5</definedName>
    <definedName name="nazevobjektu">'[1]Krycí list'!$C$5</definedName>
    <definedName name="NazevRozpoctu">'[1]Krycí list'!$D$2</definedName>
    <definedName name="nazevstavby" localSheetId="2">'Krycí list'!$C$7</definedName>
    <definedName name="nazevstavby">'[1]Krycí list'!$C$7</definedName>
    <definedName name="Objednatel">'Krycí list'!$C$10</definedName>
    <definedName name="_xlnm.Print_Area" localSheetId="5">ACCESS!$A$1:$V$95</definedName>
    <definedName name="_xlnm.Print_Area" localSheetId="7">'AKTIVNI PRVKY'!$A$1:$V$113</definedName>
    <definedName name="_xlnm.Print_Area" localSheetId="6">CCTV!$A$1:$V$51</definedName>
    <definedName name="_xlnm.Print_Area" localSheetId="8">EPS!$A$1:$V$152</definedName>
    <definedName name="_xlnm.Print_Area" localSheetId="2">'Krycí list'!$A$1:$G$45</definedName>
    <definedName name="_xlnm.Print_Area" localSheetId="9">PZTS!$A$1:$V$99</definedName>
    <definedName name="_xlnm.Print_Area" localSheetId="3">Rekapitulace!$A$1:$O$38</definedName>
    <definedName name="_xlnm.Print_Area" localSheetId="4">SK!$A$1:$V$196</definedName>
    <definedName name="_xlnm.Print_Area" localSheetId="11">VRN!$A$1:$U$48</definedName>
    <definedName name="_xlnm.Print_Area" localSheetId="10">'ZEMNÍ PRÁCE'!$A$1:$U$126</definedName>
    <definedName name="olym">SK!$Z$114</definedName>
    <definedName name="olympo">ACCESS!$Z$50</definedName>
    <definedName name="padresa" localSheetId="5">#REF!</definedName>
    <definedName name="padresa" localSheetId="7">#REF!</definedName>
    <definedName name="padresa" localSheetId="6">#REF!</definedName>
    <definedName name="padresa" localSheetId="8">#REF!</definedName>
    <definedName name="padresa" localSheetId="9">#REF!</definedName>
    <definedName name="padresa" localSheetId="10">#REF!</definedName>
    <definedName name="padresa">#REF!</definedName>
    <definedName name="pmisto" localSheetId="5">#REF!</definedName>
    <definedName name="pmisto" localSheetId="7">#REF!</definedName>
    <definedName name="pmisto" localSheetId="6">#REF!</definedName>
    <definedName name="pmisto" localSheetId="8">#REF!</definedName>
    <definedName name="pmisto" localSheetId="9">#REF!</definedName>
    <definedName name="pmisto" localSheetId="10">#REF!</definedName>
    <definedName name="pmisto">#REF!</definedName>
    <definedName name="PocetMJ" localSheetId="5">#REF!</definedName>
    <definedName name="PocetMJ" localSheetId="7">#REF!</definedName>
    <definedName name="PocetMJ" localSheetId="6">#REF!</definedName>
    <definedName name="PocetMJ" localSheetId="8">#REF!</definedName>
    <definedName name="PocetMJ" localSheetId="2">'Krycí list'!$G$6</definedName>
    <definedName name="PocetMJ" localSheetId="9">#REF!</definedName>
    <definedName name="PocetMJ" localSheetId="10">#REF!</definedName>
    <definedName name="PocetMJ">#REF!</definedName>
    <definedName name="Poznamka">'Krycí list'!$B$37</definedName>
    <definedName name="ppsc" localSheetId="5">#REF!</definedName>
    <definedName name="ppsc" localSheetId="7">#REF!</definedName>
    <definedName name="ppsc" localSheetId="6">#REF!</definedName>
    <definedName name="ppsc" localSheetId="8">#REF!</definedName>
    <definedName name="ppsc" localSheetId="9">#REF!</definedName>
    <definedName name="ppsc" localSheetId="10">#REF!</definedName>
    <definedName name="ppsc">#REF!</definedName>
    <definedName name="Projektant" localSheetId="5">#REF!</definedName>
    <definedName name="Projektant" localSheetId="7">#REF!</definedName>
    <definedName name="Projektant" localSheetId="6">#REF!</definedName>
    <definedName name="Projektant" localSheetId="8">#REF!</definedName>
    <definedName name="Projektant" localSheetId="2">'Krycí list'!$C$8</definedName>
    <definedName name="Projektant" localSheetId="9">#REF!</definedName>
    <definedName name="Projektant" localSheetId="10">#REF!</definedName>
    <definedName name="Projektant">#REF!</definedName>
    <definedName name="PSV" localSheetId="5">#REF!</definedName>
    <definedName name="PSV" localSheetId="7">#REF!</definedName>
    <definedName name="PSV" localSheetId="6">#REF!</definedName>
    <definedName name="PSV" localSheetId="8">#REF!</definedName>
    <definedName name="PSV" localSheetId="9">#REF!</definedName>
    <definedName name="PSV" localSheetId="10">#REF!</definedName>
    <definedName name="PSV">#REF!</definedName>
    <definedName name="PSV0" localSheetId="5">#REF!</definedName>
    <definedName name="PSV0" localSheetId="7">#REF!</definedName>
    <definedName name="PSV0" localSheetId="6">#REF!</definedName>
    <definedName name="PSV0" localSheetId="8">#REF!</definedName>
    <definedName name="PSV0" localSheetId="9">#REF!</definedName>
    <definedName name="PSV0" localSheetId="10">#REF!</definedName>
    <definedName name="PSV0">#REF!</definedName>
    <definedName name="SazbaDPH1" localSheetId="2">'Krycí list'!$C$30</definedName>
    <definedName name="SazbaDPH1">'[1]Krycí list'!$C$30</definedName>
    <definedName name="SazbaDPH2" localSheetId="2">'Krycí list'!$C$32</definedName>
    <definedName name="SazbaDPH2">'[1]Krycí list'!$C$32</definedName>
    <definedName name="SloupecCC" localSheetId="5">#REF!</definedName>
    <definedName name="SloupecCC" localSheetId="7">#REF!</definedName>
    <definedName name="SloupecCC" localSheetId="6">#REF!</definedName>
    <definedName name="SloupecCC" localSheetId="8">#REF!</definedName>
    <definedName name="SloupecCC" localSheetId="2">#REF!</definedName>
    <definedName name="SloupecCC" localSheetId="9">#REF!</definedName>
    <definedName name="SloupecCC" localSheetId="10">#REF!</definedName>
    <definedName name="SloupecCC">#REF!</definedName>
    <definedName name="SloupecCisloPol" localSheetId="5">#REF!</definedName>
    <definedName name="SloupecCisloPol" localSheetId="7">#REF!</definedName>
    <definedName name="SloupecCisloPol" localSheetId="6">#REF!</definedName>
    <definedName name="SloupecCisloPol" localSheetId="8">#REF!</definedName>
    <definedName name="SloupecCisloPol" localSheetId="2">#REF!</definedName>
    <definedName name="SloupecCisloPol" localSheetId="9">#REF!</definedName>
    <definedName name="SloupecCisloPol" localSheetId="10">#REF!</definedName>
    <definedName name="SloupecCisloPol">#REF!</definedName>
    <definedName name="SloupecJC" localSheetId="5">#REF!</definedName>
    <definedName name="SloupecJC" localSheetId="7">#REF!</definedName>
    <definedName name="SloupecJC" localSheetId="6">#REF!</definedName>
    <definedName name="SloupecJC" localSheetId="8">#REF!</definedName>
    <definedName name="SloupecJC" localSheetId="2">#REF!</definedName>
    <definedName name="SloupecJC" localSheetId="9">#REF!</definedName>
    <definedName name="SloupecJC" localSheetId="10">#REF!</definedName>
    <definedName name="SloupecJC">#REF!</definedName>
    <definedName name="SloupecMJ" localSheetId="5">#REF!</definedName>
    <definedName name="SloupecMJ" localSheetId="7">#REF!</definedName>
    <definedName name="SloupecMJ" localSheetId="6">#REF!</definedName>
    <definedName name="SloupecMJ" localSheetId="8">#REF!</definedName>
    <definedName name="SloupecMJ" localSheetId="2">#REF!</definedName>
    <definedName name="SloupecMJ" localSheetId="9">#REF!</definedName>
    <definedName name="SloupecMJ" localSheetId="10">#REF!</definedName>
    <definedName name="SloupecMJ">#REF!</definedName>
    <definedName name="SloupecMnozstvi" localSheetId="5">#REF!</definedName>
    <definedName name="SloupecMnozstvi" localSheetId="7">#REF!</definedName>
    <definedName name="SloupecMnozstvi" localSheetId="6">#REF!</definedName>
    <definedName name="SloupecMnozstvi" localSheetId="8">#REF!</definedName>
    <definedName name="SloupecMnozstvi" localSheetId="2">#REF!</definedName>
    <definedName name="SloupecMnozstvi" localSheetId="9">#REF!</definedName>
    <definedName name="SloupecMnozstvi" localSheetId="10">#REF!</definedName>
    <definedName name="SloupecMnozstvi">#REF!</definedName>
    <definedName name="SloupecNazPol" localSheetId="5">#REF!</definedName>
    <definedName name="SloupecNazPol" localSheetId="7">#REF!</definedName>
    <definedName name="SloupecNazPol" localSheetId="6">#REF!</definedName>
    <definedName name="SloupecNazPol" localSheetId="8">#REF!</definedName>
    <definedName name="SloupecNazPol" localSheetId="2">#REF!</definedName>
    <definedName name="SloupecNazPol" localSheetId="9">#REF!</definedName>
    <definedName name="SloupecNazPol" localSheetId="10">#REF!</definedName>
    <definedName name="SloupecNazPol">#REF!</definedName>
    <definedName name="SloupecPC" localSheetId="5">#REF!</definedName>
    <definedName name="SloupecPC" localSheetId="7">#REF!</definedName>
    <definedName name="SloupecPC" localSheetId="6">#REF!</definedName>
    <definedName name="SloupecPC" localSheetId="8">#REF!</definedName>
    <definedName name="SloupecPC" localSheetId="2">#REF!</definedName>
    <definedName name="SloupecPC" localSheetId="9">#REF!</definedName>
    <definedName name="SloupecPC" localSheetId="10">#REF!</definedName>
    <definedName name="SloupecPC">#REF!</definedName>
    <definedName name="tricet">'AKTIVNI PRVKY'!$V$13</definedName>
    <definedName name="Typ" localSheetId="5">#REF!</definedName>
    <definedName name="Typ" localSheetId="7">#REF!</definedName>
    <definedName name="Typ" localSheetId="6">#REF!</definedName>
    <definedName name="Typ" localSheetId="8">#REF!</definedName>
    <definedName name="Typ" localSheetId="9">#REF!</definedName>
    <definedName name="Typ" localSheetId="10">#REF!</definedName>
    <definedName name="Typ">#REF!</definedName>
    <definedName name="VRN">VRN!$X$6</definedName>
    <definedName name="vrnaa" localSheetId="5">#REF!</definedName>
    <definedName name="vrnaa" localSheetId="7">#REF!</definedName>
    <definedName name="vrnaa" localSheetId="6">#REF!</definedName>
    <definedName name="vrnaa" localSheetId="8">#REF!</definedName>
    <definedName name="vrnaa" localSheetId="9">#REF!</definedName>
    <definedName name="vrnaa" localSheetId="10">#REF!</definedName>
    <definedName name="vrnaa">#REF!</definedName>
    <definedName name="VRNKc" localSheetId="5">#REF!</definedName>
    <definedName name="VRNKc" localSheetId="7">#REF!</definedName>
    <definedName name="VRNKc" localSheetId="6">#REF!</definedName>
    <definedName name="VRNKc" localSheetId="8">#REF!</definedName>
    <definedName name="VRNKc" localSheetId="9">#REF!</definedName>
    <definedName name="VRNKc" localSheetId="10">#REF!</definedName>
    <definedName name="VRNKc">#REF!</definedName>
    <definedName name="VRNnazev" localSheetId="5">#REF!</definedName>
    <definedName name="VRNnazev" localSheetId="7">#REF!</definedName>
    <definedName name="VRNnazev" localSheetId="6">#REF!</definedName>
    <definedName name="VRNnazev" localSheetId="8">#REF!</definedName>
    <definedName name="VRNnazev" localSheetId="9">#REF!</definedName>
    <definedName name="VRNnazev" localSheetId="10">#REF!</definedName>
    <definedName name="VRNnazev">#REF!</definedName>
    <definedName name="VRNproc" localSheetId="5">#REF!</definedName>
    <definedName name="VRNproc" localSheetId="7">#REF!</definedName>
    <definedName name="VRNproc" localSheetId="6">#REF!</definedName>
    <definedName name="VRNproc" localSheetId="8">#REF!</definedName>
    <definedName name="VRNproc" localSheetId="9">#REF!</definedName>
    <definedName name="VRNproc" localSheetId="10">#REF!</definedName>
    <definedName name="VRNproc">#REF!</definedName>
    <definedName name="VRNzakl" localSheetId="5">#REF!</definedName>
    <definedName name="VRNzakl" localSheetId="7">#REF!</definedName>
    <definedName name="VRNzakl" localSheetId="6">#REF!</definedName>
    <definedName name="VRNzakl" localSheetId="8">#REF!</definedName>
    <definedName name="VRNzakl" localSheetId="9">#REF!</definedName>
    <definedName name="VRNzakl" localSheetId="10">#REF!</definedName>
    <definedName name="VRNzakl">#REF!</definedName>
    <definedName name="xcv" localSheetId="5">#REF!</definedName>
    <definedName name="xcv" localSheetId="7">#REF!</definedName>
    <definedName name="xcv" localSheetId="6">#REF!</definedName>
    <definedName name="xcv" localSheetId="8">#REF!</definedName>
    <definedName name="xcv" localSheetId="9">#REF!</definedName>
    <definedName name="xcv" localSheetId="10">#REF!</definedName>
    <definedName name="xcv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6" i="46" l="1"/>
  <c r="P45" i="49" l="1"/>
  <c r="S50" i="49"/>
  <c r="U50" i="49"/>
  <c r="P172" i="36"/>
  <c r="U49" i="49" l="1"/>
  <c r="S45" i="49"/>
  <c r="U45" i="49"/>
  <c r="S172" i="36"/>
  <c r="U172" i="36"/>
  <c r="P63" i="49" l="1"/>
  <c r="U63" i="49" l="1"/>
  <c r="P18" i="49"/>
  <c r="U18" i="49" l="1"/>
  <c r="P114" i="49"/>
  <c r="P42" i="49"/>
  <c r="P39" i="49"/>
  <c r="P111" i="49"/>
  <c r="S114" i="49" l="1"/>
  <c r="U114" i="49"/>
  <c r="U42" i="49"/>
  <c r="U39" i="49"/>
  <c r="U111" i="49"/>
  <c r="S111" i="49"/>
  <c r="P108" i="49"/>
  <c r="P105" i="49"/>
  <c r="P102" i="49"/>
  <c r="P99" i="49"/>
  <c r="P96" i="49"/>
  <c r="P93" i="49"/>
  <c r="P90" i="49"/>
  <c r="P87" i="49"/>
  <c r="P84" i="49"/>
  <c r="P81" i="49"/>
  <c r="P78" i="49"/>
  <c r="P75" i="49"/>
  <c r="P72" i="49"/>
  <c r="P69" i="49"/>
  <c r="P66" i="49"/>
  <c r="P60" i="49"/>
  <c r="P33" i="49"/>
  <c r="P30" i="49"/>
  <c r="P27" i="49"/>
  <c r="P24" i="49"/>
  <c r="P36" i="49"/>
  <c r="U105" i="49" l="1"/>
  <c r="U108" i="49"/>
  <c r="U24" i="49"/>
  <c r="S24" i="49"/>
  <c r="S102" i="49"/>
  <c r="U99" i="49"/>
  <c r="S36" i="49"/>
  <c r="U96" i="49"/>
  <c r="S96" i="49"/>
  <c r="U30" i="49"/>
  <c r="U93" i="49"/>
  <c r="U90" i="49"/>
  <c r="U75" i="49"/>
  <c r="S99" i="49"/>
  <c r="U102" i="49"/>
  <c r="U84" i="49"/>
  <c r="U81" i="49"/>
  <c r="U87" i="49"/>
  <c r="U72" i="49"/>
  <c r="U78" i="49"/>
  <c r="U66" i="49"/>
  <c r="U27" i="49"/>
  <c r="U69" i="49"/>
  <c r="U60" i="49"/>
  <c r="U33" i="49"/>
  <c r="S27" i="49"/>
  <c r="U36" i="49"/>
  <c r="P20" i="47"/>
  <c r="P41" i="47"/>
  <c r="S20" i="47" l="1"/>
  <c r="U20" i="47"/>
  <c r="U41" i="47"/>
  <c r="P44" i="48" l="1"/>
  <c r="S44" i="48" l="1"/>
  <c r="U44" i="48"/>
  <c r="P38" i="47"/>
  <c r="S38" i="47" l="1"/>
  <c r="U38" i="47"/>
  <c r="P122" i="47"/>
  <c r="P35" i="47"/>
  <c r="S35" i="47" l="1"/>
  <c r="U35" i="47"/>
  <c r="P131" i="47"/>
  <c r="P57" i="49"/>
  <c r="U131" i="47" l="1"/>
  <c r="S131" i="47"/>
  <c r="U57" i="49"/>
  <c r="S57" i="49"/>
  <c r="P21" i="49"/>
  <c r="S21" i="49" s="1"/>
  <c r="E4" i="49"/>
  <c r="E4" i="47"/>
  <c r="E4" i="46"/>
  <c r="E4" i="45"/>
  <c r="E4" i="44"/>
  <c r="E4" i="36"/>
  <c r="U96" i="48"/>
  <c r="P83" i="48"/>
  <c r="P80" i="48"/>
  <c r="P77" i="48"/>
  <c r="P62" i="48"/>
  <c r="P59" i="48"/>
  <c r="P56" i="48"/>
  <c r="P53" i="48"/>
  <c r="P50" i="48"/>
  <c r="P47" i="48"/>
  <c r="P41" i="48"/>
  <c r="P38" i="48"/>
  <c r="P35" i="48"/>
  <c r="P32" i="48"/>
  <c r="P29" i="48"/>
  <c r="P26" i="48"/>
  <c r="P23" i="48"/>
  <c r="P20" i="48"/>
  <c r="E4" i="48"/>
  <c r="U21" i="49" l="1"/>
  <c r="U83" i="48"/>
  <c r="U80" i="48"/>
  <c r="U77" i="48"/>
  <c r="S80" i="48"/>
  <c r="S83" i="48"/>
  <c r="S77" i="48"/>
  <c r="U53" i="48"/>
  <c r="U62" i="48"/>
  <c r="U56" i="48"/>
  <c r="U50" i="48"/>
  <c r="S47" i="48"/>
  <c r="U41" i="48"/>
  <c r="U38" i="48"/>
  <c r="U23" i="48"/>
  <c r="S29" i="48"/>
  <c r="U59" i="48"/>
  <c r="U35" i="48"/>
  <c r="S41" i="48"/>
  <c r="U29" i="48"/>
  <c r="S32" i="48"/>
  <c r="S35" i="48"/>
  <c r="U26" i="48"/>
  <c r="U32" i="48"/>
  <c r="S38" i="48"/>
  <c r="U20" i="48"/>
  <c r="S23" i="48"/>
  <c r="S26" i="48"/>
  <c r="S20" i="48"/>
  <c r="P140" i="47"/>
  <c r="U140" i="47" l="1"/>
  <c r="S140" i="47"/>
  <c r="P92" i="47"/>
  <c r="P101" i="47"/>
  <c r="P98" i="47"/>
  <c r="P95" i="47"/>
  <c r="P89" i="47"/>
  <c r="P86" i="47"/>
  <c r="U101" i="47" l="1"/>
  <c r="U98" i="47"/>
  <c r="U92" i="47"/>
  <c r="U95" i="47"/>
  <c r="U89" i="47"/>
  <c r="S86" i="47"/>
  <c r="U149" i="47"/>
  <c r="P32" i="47"/>
  <c r="S32" i="47" l="1"/>
  <c r="U32" i="47"/>
  <c r="P128" i="47"/>
  <c r="U47" i="39"/>
  <c r="U46" i="39"/>
  <c r="U45" i="39"/>
  <c r="U44" i="39"/>
  <c r="U126" i="49"/>
  <c r="S125" i="49"/>
  <c r="P120" i="49"/>
  <c r="P51" i="49"/>
  <c r="P15" i="49"/>
  <c r="E3" i="49"/>
  <c r="E2" i="49"/>
  <c r="C1" i="49"/>
  <c r="P125" i="47"/>
  <c r="U148" i="47"/>
  <c r="U147" i="47"/>
  <c r="S56" i="49" l="1"/>
  <c r="U125" i="49"/>
  <c r="U124" i="49" s="1"/>
  <c r="M16" i="18" s="1"/>
  <c r="U119" i="49"/>
  <c r="S119" i="49"/>
  <c r="U56" i="49"/>
  <c r="S13" i="49"/>
  <c r="U42" i="39"/>
  <c r="N16" i="18" s="1"/>
  <c r="S128" i="47"/>
  <c r="U125" i="47"/>
  <c r="U15" i="49"/>
  <c r="U13" i="49" s="1"/>
  <c r="U128" i="47"/>
  <c r="S125" i="47"/>
  <c r="P116" i="47"/>
  <c r="P113" i="47"/>
  <c r="P119" i="47"/>
  <c r="P77" i="47"/>
  <c r="P74" i="47"/>
  <c r="P71" i="47"/>
  <c r="P68" i="47"/>
  <c r="P53" i="47"/>
  <c r="P50" i="47"/>
  <c r="P47" i="47"/>
  <c r="P44" i="47"/>
  <c r="P29" i="47"/>
  <c r="P26" i="47"/>
  <c r="P23" i="47"/>
  <c r="P17" i="47"/>
  <c r="P65" i="47"/>
  <c r="P62" i="47"/>
  <c r="P59" i="47"/>
  <c r="P56" i="47"/>
  <c r="P83" i="47"/>
  <c r="P80" i="47"/>
  <c r="U55" i="49" l="1"/>
  <c r="U118" i="49"/>
  <c r="K16" i="18"/>
  <c r="U12" i="49"/>
  <c r="L16" i="18"/>
  <c r="U116" i="47"/>
  <c r="U83" i="47"/>
  <c r="U53" i="47"/>
  <c r="U29" i="47"/>
  <c r="U113" i="47"/>
  <c r="U119" i="47"/>
  <c r="S119" i="47"/>
  <c r="S113" i="47"/>
  <c r="S116" i="47"/>
  <c r="U17" i="47"/>
  <c r="U44" i="47"/>
  <c r="U77" i="47"/>
  <c r="U74" i="47"/>
  <c r="S74" i="47"/>
  <c r="S71" i="47"/>
  <c r="S68" i="47"/>
  <c r="U71" i="47"/>
  <c r="S77" i="47"/>
  <c r="U68" i="47"/>
  <c r="U26" i="47"/>
  <c r="S23" i="47"/>
  <c r="S62" i="47"/>
  <c r="U50" i="47"/>
  <c r="S47" i="47"/>
  <c r="S26" i="47"/>
  <c r="S50" i="47"/>
  <c r="U62" i="47"/>
  <c r="U65" i="47"/>
  <c r="U23" i="47"/>
  <c r="S29" i="47"/>
  <c r="U47" i="47"/>
  <c r="S53" i="47"/>
  <c r="S59" i="47"/>
  <c r="S17" i="47"/>
  <c r="S44" i="47"/>
  <c r="S56" i="47"/>
  <c r="U56" i="47"/>
  <c r="U59" i="47"/>
  <c r="S65" i="47"/>
  <c r="U80" i="47"/>
  <c r="S80" i="47"/>
  <c r="S83" i="47"/>
  <c r="U97" i="48"/>
  <c r="U95" i="48"/>
  <c r="S94" i="48"/>
  <c r="P89" i="48"/>
  <c r="P74" i="48"/>
  <c r="P68" i="48"/>
  <c r="P17" i="48"/>
  <c r="E3" i="48"/>
  <c r="E2" i="48"/>
  <c r="C1" i="48"/>
  <c r="U41" i="39"/>
  <c r="U40" i="39"/>
  <c r="U39" i="39"/>
  <c r="U38" i="39"/>
  <c r="U35" i="39"/>
  <c r="U34" i="39"/>
  <c r="U33" i="39"/>
  <c r="U32" i="39"/>
  <c r="U150" i="47"/>
  <c r="U146" i="47"/>
  <c r="S145" i="47"/>
  <c r="P137" i="47"/>
  <c r="P107" i="47"/>
  <c r="E3" i="47"/>
  <c r="E2" i="47"/>
  <c r="C1" i="47"/>
  <c r="U89" i="48" l="1"/>
  <c r="U93" i="48"/>
  <c r="M15" i="18" s="1"/>
  <c r="O16" i="18"/>
  <c r="S67" i="48"/>
  <c r="U15" i="47"/>
  <c r="S74" i="48"/>
  <c r="S73" i="48" s="1"/>
  <c r="U112" i="47"/>
  <c r="S112" i="47"/>
  <c r="S106" i="47"/>
  <c r="S15" i="47"/>
  <c r="U137" i="47"/>
  <c r="U136" i="47" s="1"/>
  <c r="U145" i="47"/>
  <c r="U144" i="47" s="1"/>
  <c r="M14" i="18" s="1"/>
  <c r="S137" i="47"/>
  <c r="S136" i="47" s="1"/>
  <c r="S17" i="48"/>
  <c r="S15" i="48" s="1"/>
  <c r="S89" i="48"/>
  <c r="S88" i="48" s="1"/>
  <c r="U94" i="48"/>
  <c r="U106" i="47"/>
  <c r="U17" i="48"/>
  <c r="U15" i="48" s="1"/>
  <c r="U67" i="48"/>
  <c r="U74" i="48"/>
  <c r="U73" i="48" s="1"/>
  <c r="U88" i="48"/>
  <c r="U36" i="39"/>
  <c r="N15" i="18" s="1"/>
  <c r="U30" i="39"/>
  <c r="N14" i="18" s="1"/>
  <c r="U12" i="39"/>
  <c r="K15" i="18" l="1"/>
  <c r="L15" i="18"/>
  <c r="U66" i="48"/>
  <c r="U72" i="48"/>
  <c r="U87" i="48"/>
  <c r="U135" i="47"/>
  <c r="U105" i="47"/>
  <c r="U111" i="47"/>
  <c r="K14" i="18"/>
  <c r="U14" i="47"/>
  <c r="L14" i="18"/>
  <c r="U14" i="48"/>
  <c r="P16" i="36"/>
  <c r="O15" i="18" l="1"/>
  <c r="S16" i="36"/>
  <c r="U16" i="36"/>
  <c r="P136" i="36" l="1"/>
  <c r="U136" i="36" l="1"/>
  <c r="P139" i="36"/>
  <c r="P148" i="36"/>
  <c r="P127" i="36"/>
  <c r="P124" i="36"/>
  <c r="U148" i="36" l="1"/>
  <c r="U139" i="36"/>
  <c r="S148" i="36"/>
  <c r="U127" i="36"/>
  <c r="U124" i="36"/>
  <c r="S124" i="36"/>
  <c r="P85" i="36" l="1"/>
  <c r="P82" i="36"/>
  <c r="P55" i="36"/>
  <c r="P37" i="36"/>
  <c r="P40" i="36"/>
  <c r="P43" i="36"/>
  <c r="P46" i="36"/>
  <c r="P49" i="36"/>
  <c r="U55" i="36" l="1"/>
  <c r="S55" i="36"/>
  <c r="U46" i="36"/>
  <c r="S46" i="36"/>
  <c r="S49" i="36"/>
  <c r="U49" i="36"/>
  <c r="P58" i="36" l="1"/>
  <c r="P19" i="36" l="1"/>
  <c r="U19" i="36" l="1"/>
  <c r="S19" i="36"/>
  <c r="P22" i="36"/>
  <c r="P28" i="36"/>
  <c r="P25" i="36"/>
  <c r="P31" i="36"/>
  <c r="P34" i="36"/>
  <c r="P163" i="36"/>
  <c r="P83" i="46"/>
  <c r="P77" i="46"/>
  <c r="P74" i="46"/>
  <c r="P71" i="46"/>
  <c r="P50" i="46"/>
  <c r="P47" i="46"/>
  <c r="P44" i="46"/>
  <c r="P41" i="46"/>
  <c r="P38" i="46"/>
  <c r="P35" i="46"/>
  <c r="P32" i="46"/>
  <c r="P29" i="46"/>
  <c r="P26" i="46"/>
  <c r="U28" i="39"/>
  <c r="U77" i="46" l="1"/>
  <c r="U47" i="46"/>
  <c r="S25" i="36"/>
  <c r="S22" i="36"/>
  <c r="U58" i="36"/>
  <c r="S28" i="36"/>
  <c r="S31" i="36"/>
  <c r="U37" i="36"/>
  <c r="S34" i="36"/>
  <c r="S58" i="36"/>
  <c r="S37" i="36"/>
  <c r="S163" i="36"/>
  <c r="U163" i="36"/>
  <c r="U74" i="46"/>
  <c r="S26" i="46"/>
  <c r="S50" i="46"/>
  <c r="U71" i="46"/>
  <c r="U83" i="46"/>
  <c r="S83" i="46"/>
  <c r="S74" i="46"/>
  <c r="S71" i="46"/>
  <c r="S47" i="46"/>
  <c r="S44" i="46"/>
  <c r="S41" i="46"/>
  <c r="S35" i="46"/>
  <c r="S32" i="46"/>
  <c r="S77" i="46"/>
  <c r="U41" i="46"/>
  <c r="U35" i="46"/>
  <c r="U44" i="46"/>
  <c r="S29" i="46"/>
  <c r="S38" i="46"/>
  <c r="U82" i="36" l="1"/>
  <c r="U85" i="36"/>
  <c r="S82" i="36"/>
  <c r="S85" i="36"/>
  <c r="P187" i="36"/>
  <c r="P178" i="36"/>
  <c r="P145" i="36"/>
  <c r="P169" i="36"/>
  <c r="P166" i="36"/>
  <c r="P151" i="36"/>
  <c r="P160" i="36"/>
  <c r="P157" i="36"/>
  <c r="U29" i="39"/>
  <c r="U26" i="39" s="1"/>
  <c r="N13" i="18" s="1"/>
  <c r="U14" i="39"/>
  <c r="U25" i="39"/>
  <c r="P25" i="45"/>
  <c r="P22" i="45"/>
  <c r="P19" i="45"/>
  <c r="P121" i="36"/>
  <c r="P112" i="36"/>
  <c r="P109" i="36"/>
  <c r="P106" i="36"/>
  <c r="P103" i="36"/>
  <c r="P181" i="36"/>
  <c r="P184" i="36"/>
  <c r="P118" i="36"/>
  <c r="P115" i="36"/>
  <c r="P100" i="36"/>
  <c r="P97" i="36"/>
  <c r="P94" i="36"/>
  <c r="P91" i="36"/>
  <c r="P88" i="36"/>
  <c r="P79" i="36"/>
  <c r="P67" i="36"/>
  <c r="P76" i="36"/>
  <c r="P73" i="36"/>
  <c r="P70" i="36"/>
  <c r="P64" i="36"/>
  <c r="P61" i="36"/>
  <c r="P52" i="36"/>
  <c r="U20" i="39"/>
  <c r="P80" i="44"/>
  <c r="P77" i="44"/>
  <c r="P47" i="44"/>
  <c r="P44" i="44"/>
  <c r="P62" i="44"/>
  <c r="P59" i="44"/>
  <c r="P56" i="44"/>
  <c r="P53" i="44"/>
  <c r="P50" i="44"/>
  <c r="P41" i="44"/>
  <c r="P38" i="44"/>
  <c r="P35" i="44"/>
  <c r="P32" i="44"/>
  <c r="S32" i="44" s="1"/>
  <c r="P29" i="44"/>
  <c r="P26" i="44"/>
  <c r="P23" i="44"/>
  <c r="P20" i="44"/>
  <c r="S19" i="45" l="1"/>
  <c r="S157" i="36"/>
  <c r="S166" i="36"/>
  <c r="S109" i="36"/>
  <c r="U187" i="36"/>
  <c r="U178" i="36"/>
  <c r="S145" i="36"/>
  <c r="S178" i="36"/>
  <c r="U160" i="36"/>
  <c r="U169" i="36"/>
  <c r="U166" i="36"/>
  <c r="U145" i="36"/>
  <c r="S151" i="36"/>
  <c r="U157" i="36"/>
  <c r="S169" i="36"/>
  <c r="U151" i="36"/>
  <c r="S160" i="36"/>
  <c r="U181" i="36"/>
  <c r="S22" i="45"/>
  <c r="U22" i="45"/>
  <c r="U25" i="45"/>
  <c r="U19" i="45"/>
  <c r="U121" i="36"/>
  <c r="U184" i="36"/>
  <c r="S121" i="36"/>
  <c r="S100" i="36"/>
  <c r="U118" i="36"/>
  <c r="S91" i="36"/>
  <c r="U70" i="36"/>
  <c r="U97" i="36"/>
  <c r="S43" i="36"/>
  <c r="U76" i="36"/>
  <c r="U67" i="36"/>
  <c r="U88" i="36"/>
  <c r="U109" i="36"/>
  <c r="U112" i="36"/>
  <c r="S40" i="36"/>
  <c r="S106" i="36"/>
  <c r="S79" i="36"/>
  <c r="S94" i="36"/>
  <c r="S103" i="36"/>
  <c r="S118" i="36"/>
  <c r="S115" i="36"/>
  <c r="U100" i="36"/>
  <c r="U94" i="36"/>
  <c r="U115" i="36"/>
  <c r="S181" i="36"/>
  <c r="U106" i="36"/>
  <c r="S112" i="36"/>
  <c r="U91" i="36"/>
  <c r="U103" i="36"/>
  <c r="U64" i="36"/>
  <c r="U73" i="36"/>
  <c r="S67" i="36"/>
  <c r="U79" i="36"/>
  <c r="S88" i="36"/>
  <c r="U61" i="36"/>
  <c r="S52" i="36"/>
  <c r="S61" i="36"/>
  <c r="U40" i="36"/>
  <c r="U43" i="36"/>
  <c r="U52" i="36"/>
  <c r="S64" i="36"/>
  <c r="U80" i="44"/>
  <c r="S80" i="44"/>
  <c r="U77" i="44"/>
  <c r="S77" i="44"/>
  <c r="U47" i="44"/>
  <c r="U53" i="44"/>
  <c r="U44" i="44"/>
  <c r="U56" i="44"/>
  <c r="S62" i="44"/>
  <c r="S59" i="44"/>
  <c r="S50" i="44"/>
  <c r="S53" i="44"/>
  <c r="S41" i="44"/>
  <c r="U38" i="44"/>
  <c r="U32" i="44"/>
  <c r="S29" i="44"/>
  <c r="S23" i="44"/>
  <c r="S20" i="44"/>
  <c r="U59" i="44"/>
  <c r="U50" i="44"/>
  <c r="S56" i="44"/>
  <c r="U62" i="44"/>
  <c r="U41" i="44"/>
  <c r="U35" i="44"/>
  <c r="U29" i="44"/>
  <c r="S35" i="44"/>
  <c r="U23" i="44"/>
  <c r="U26" i="44"/>
  <c r="S38" i="44"/>
  <c r="S26" i="44"/>
  <c r="U20" i="44"/>
  <c r="S15" i="36" l="1"/>
  <c r="U15" i="36"/>
  <c r="U24" i="39"/>
  <c r="U23" i="39"/>
  <c r="U19" i="39"/>
  <c r="U18" i="39"/>
  <c r="U17" i="39"/>
  <c r="U111" i="46"/>
  <c r="U110" i="46"/>
  <c r="S109" i="46"/>
  <c r="P104" i="46"/>
  <c r="P98" i="46"/>
  <c r="P92" i="46"/>
  <c r="E3" i="46"/>
  <c r="E2" i="46"/>
  <c r="C1" i="46"/>
  <c r="U49" i="45"/>
  <c r="S48" i="45"/>
  <c r="P43" i="45"/>
  <c r="P37" i="45"/>
  <c r="P31" i="45"/>
  <c r="P16" i="45"/>
  <c r="E3" i="45"/>
  <c r="E2" i="45"/>
  <c r="C1" i="45"/>
  <c r="U93" i="44"/>
  <c r="U92" i="44"/>
  <c r="S91" i="44"/>
  <c r="P86" i="44"/>
  <c r="P74" i="44"/>
  <c r="P68" i="44"/>
  <c r="P17" i="44"/>
  <c r="E3" i="44"/>
  <c r="E2" i="44"/>
  <c r="C1" i="44"/>
  <c r="U109" i="46" l="1"/>
  <c r="U97" i="46"/>
  <c r="S91" i="46"/>
  <c r="U48" i="45"/>
  <c r="U47" i="45" s="1"/>
  <c r="M12" i="18" s="1"/>
  <c r="U21" i="39"/>
  <c r="U16" i="45"/>
  <c r="U14" i="45" s="1"/>
  <c r="U103" i="46"/>
  <c r="U15" i="39"/>
  <c r="S15" i="46"/>
  <c r="U15" i="46"/>
  <c r="S103" i="46"/>
  <c r="S42" i="45"/>
  <c r="S36" i="45"/>
  <c r="S30" i="45"/>
  <c r="U74" i="44"/>
  <c r="U73" i="44" s="1"/>
  <c r="S86" i="44"/>
  <c r="S85" i="44" s="1"/>
  <c r="U86" i="44"/>
  <c r="U85" i="44" s="1"/>
  <c r="S74" i="44"/>
  <c r="S73" i="44" s="1"/>
  <c r="S67" i="44"/>
  <c r="U68" i="44"/>
  <c r="U67" i="44" s="1"/>
  <c r="U17" i="44"/>
  <c r="U15" i="44" s="1"/>
  <c r="S17" i="44"/>
  <c r="S15" i="44" s="1"/>
  <c r="U91" i="44"/>
  <c r="U90" i="44" s="1"/>
  <c r="M11" i="18" s="1"/>
  <c r="U30" i="45"/>
  <c r="U36" i="45"/>
  <c r="U42" i="45"/>
  <c r="S16" i="45"/>
  <c r="S14" i="45" s="1"/>
  <c r="P133" i="36"/>
  <c r="U13" i="39"/>
  <c r="U11" i="39"/>
  <c r="U10" i="39"/>
  <c r="E3" i="39"/>
  <c r="E2" i="39"/>
  <c r="C1" i="39"/>
  <c r="U194" i="36"/>
  <c r="U193" i="36"/>
  <c r="S192" i="36"/>
  <c r="P154" i="36"/>
  <c r="E3" i="36"/>
  <c r="E2" i="36"/>
  <c r="C1" i="36"/>
  <c r="U35" i="45" l="1"/>
  <c r="U91" i="46"/>
  <c r="U90" i="46" s="1"/>
  <c r="S97" i="46"/>
  <c r="U96" i="46" s="1"/>
  <c r="O14" i="18"/>
  <c r="U108" i="46"/>
  <c r="M13" i="18" s="1"/>
  <c r="U8" i="39"/>
  <c r="U72" i="44"/>
  <c r="U102" i="46"/>
  <c r="L12" i="18"/>
  <c r="U14" i="46"/>
  <c r="U13" i="45"/>
  <c r="K12" i="18"/>
  <c r="N11" i="18"/>
  <c r="N12" i="18"/>
  <c r="U29" i="45"/>
  <c r="U41" i="45"/>
  <c r="L11" i="18"/>
  <c r="K11" i="18"/>
  <c r="U84" i="44"/>
  <c r="U66" i="44"/>
  <c r="U14" i="44"/>
  <c r="S154" i="36"/>
  <c r="S144" i="36" s="1"/>
  <c r="S177" i="36"/>
  <c r="U133" i="36"/>
  <c r="U132" i="36" s="1"/>
  <c r="U154" i="36"/>
  <c r="U144" i="36" s="1"/>
  <c r="S132" i="36"/>
  <c r="U177" i="36"/>
  <c r="U192" i="36"/>
  <c r="U191" i="36" s="1"/>
  <c r="O12" i="18" l="1"/>
  <c r="L13" i="18"/>
  <c r="K13" i="18"/>
  <c r="K10" i="18"/>
  <c r="O11" i="18"/>
  <c r="N10" i="18"/>
  <c r="N21" i="18" s="1"/>
  <c r="M10" i="18"/>
  <c r="M21" i="18" s="1"/>
  <c r="L10" i="18"/>
  <c r="U176" i="36"/>
  <c r="U14" i="36"/>
  <c r="U143" i="36"/>
  <c r="U131" i="36"/>
  <c r="L21" i="18" l="1"/>
  <c r="O13" i="18"/>
  <c r="K21" i="18"/>
  <c r="D5" i="18"/>
  <c r="D4" i="18"/>
  <c r="B3" i="18" l="1"/>
  <c r="C31" i="33"/>
  <c r="C33" i="33"/>
  <c r="F33" i="33" s="1"/>
  <c r="G7" i="33"/>
  <c r="B1" i="9"/>
  <c r="C1" i="9"/>
  <c r="B7" i="9"/>
  <c r="B6" i="9"/>
  <c r="C21" i="33" l="1"/>
  <c r="G23" i="33" l="1"/>
  <c r="C17" i="33"/>
  <c r="O10" i="18" l="1"/>
  <c r="O21" i="18" s="1"/>
  <c r="C18" i="33"/>
  <c r="C19" i="33" s="1"/>
  <c r="C23" i="33" l="1"/>
  <c r="F30" i="33" s="1"/>
  <c r="C22" i="33"/>
  <c r="F31" i="33" l="1"/>
  <c r="F34" i="33" s="1"/>
</calcChain>
</file>

<file path=xl/sharedStrings.xml><?xml version="1.0" encoding="utf-8"?>
<sst xmlns="http://schemas.openxmlformats.org/spreadsheetml/2006/main" count="2407" uniqueCount="389">
  <si>
    <t>Kód položky</t>
  </si>
  <si>
    <t>P. HODINOVÁ ZÚČTOVACÍ SAZBA</t>
  </si>
  <si>
    <t>Předávací dokumentace, předání díla</t>
  </si>
  <si>
    <t>A. DODÁVKY, C. MONTÁŽ</t>
  </si>
  <si>
    <t>Dokumentace skutečného provedení</t>
  </si>
  <si>
    <t>Koordinace s TIČR před uvedením do provozu, ověření bezpečnosti VZ</t>
  </si>
  <si>
    <t>CELKEM</t>
  </si>
  <si>
    <t>Rekapitulace</t>
  </si>
  <si>
    <t>Cena celkem bez DPH</t>
  </si>
  <si>
    <t>Rozpočet</t>
  </si>
  <si>
    <t>SLP</t>
  </si>
  <si>
    <t>DSP</t>
  </si>
  <si>
    <t xml:space="preserve">JKSO </t>
  </si>
  <si>
    <t>801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</si>
  <si>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</si>
  <si>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</si>
  <si>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</si>
  <si>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</si>
  <si>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</si>
  <si>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</si>
  <si>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</si>
  <si>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</si>
  <si>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 xml:space="preserve">rozpočet 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</si>
  <si>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</si>
  <si>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</si>
  <si>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</si>
  <si>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</si>
  <si>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</si>
  <si>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</si>
  <si>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Vedlejší a ostatní rozpočtové náklady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</si>
  <si>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</si>
  <si>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</si>
  <si>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</si>
  <si>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</si>
  <si>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</si>
  <si>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</si>
  <si>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</si>
  <si>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</si>
  <si>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</si>
  <si>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</si>
  <si>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</si>
  <si>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</si>
  <si>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</si>
  <si>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</si>
  <si>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</si>
  <si>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</si>
  <si>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</si>
  <si>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</si>
  <si>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</si>
  <si>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</si>
  <si>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</si>
  <si>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</si>
  <si>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</si>
  <si>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</si>
  <si>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</si>
  <si>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</si>
  <si>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</si>
  <si>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</si>
  <si>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</si>
  <si>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Vedlejší a ostatní náklady</t>
  </si>
  <si>
    <t>D. DEMONTÁŽE</t>
  </si>
  <si>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</si>
  <si>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</si>
  <si>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</si>
  <si>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</si>
  <si>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</si>
  <si>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</si>
  <si>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</si>
  <si>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</si>
  <si>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</si>
  <si>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</si>
  <si>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</si>
  <si>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</si>
  <si>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</si>
  <si>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</si>
  <si>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</si>
  <si>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</si>
  <si>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</si>
  <si>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m</t>
  </si>
  <si>
    <t>ks</t>
  </si>
  <si>
    <t>1.PP:</t>
  </si>
  <si>
    <t>1.NP:</t>
  </si>
  <si>
    <t>2.NP:</t>
  </si>
  <si>
    <t>3.NP:</t>
  </si>
  <si>
    <t>4.NP:</t>
  </si>
  <si>
    <t>M.j.</t>
  </si>
  <si>
    <t>Dodávky</t>
  </si>
  <si>
    <t>Dodávky celkem</t>
  </si>
  <si>
    <t>Montáž</t>
  </si>
  <si>
    <t>Montáž celkem</t>
  </si>
  <si>
    <t>Množství</t>
  </si>
  <si>
    <t>E. MATERIÁL NOSNÝ DÉLKOVÝ, C. MONTÁŽ</t>
  </si>
  <si>
    <t>F. MATERIÁL NOSNÝ KUSOVÝ, C. MONTÁŽ</t>
  </si>
  <si>
    <t>HZS</t>
  </si>
  <si>
    <t>------------------------</t>
  </si>
  <si>
    <t>Název:</t>
  </si>
  <si>
    <t>vlastní</t>
  </si>
  <si>
    <t>Stavba:</t>
  </si>
  <si>
    <t>SO:</t>
  </si>
  <si>
    <t>ks.</t>
  </si>
  <si>
    <t>Č. standardu</t>
  </si>
  <si>
    <t>Výkaz výměr</t>
  </si>
  <si>
    <t>Název položky:</t>
  </si>
  <si>
    <t>Poř. č.</t>
  </si>
  <si>
    <t>Poznámka projektanta</t>
  </si>
  <si>
    <t>Název podkapitoly</t>
  </si>
  <si>
    <t>OCENĚNÝ POLOŽKOVÝ SOUPIS PRACÍ S VÝKAZEM VÝMĚR</t>
  </si>
  <si>
    <t>Cenová soustava</t>
  </si>
  <si>
    <t>Koordinace s IT oddělením</t>
  </si>
  <si>
    <t>V. VEDLEJŠÍ A OSTATNÍ NÁKLADY - EKV</t>
  </si>
  <si>
    <t>V. VEDLEJŠÍ A OSTATNÍ NÁKLADY - SK</t>
  </si>
  <si>
    <t>V. VEDLEJŠÍ A OSTATNÍ NÁKLADY - CCTV</t>
  </si>
  <si>
    <t>V. VEDLEJŠÍ A OSTATNÍ NÁKLADY - AKTIVNÍ PRVKY</t>
  </si>
  <si>
    <t>Aktivní prvky</t>
  </si>
  <si>
    <t>koncentrátor PC Master 02</t>
  </si>
  <si>
    <t>FW pro koncentrátor PC Master.02</t>
  </si>
  <si>
    <t>Řídící jednotka CKP-22</t>
  </si>
  <si>
    <t>FW pro řídící jednotku CKP-22</t>
  </si>
  <si>
    <t>Čtečka karet RSW.04</t>
  </si>
  <si>
    <t>Zdroj v krytu 1PS13V8 K40/10A</t>
  </si>
  <si>
    <t>Zdroj UNIPOWER MINI/K15T 13,8V/3A</t>
  </si>
  <si>
    <t>Akumulátor PS12170, 12V/17Ah Vds</t>
  </si>
  <si>
    <t>Zámek elektromechanický EL560/80, 100/20, rozteč 72mm</t>
  </si>
  <si>
    <t>Protiplech EA324 univerzální</t>
  </si>
  <si>
    <t>Průchodka kabelová zadlabávací EA281/23 dl. (478x23x16mm)</t>
  </si>
  <si>
    <t>Analýza, tvorba a úprava SP, konzultace, koordinace</t>
  </si>
  <si>
    <t>Instalace SW, inicializace do syst., měření, oživení systému ACS</t>
  </si>
  <si>
    <t>Kabel F/UTP, PVC, cat. 5e, Eca</t>
  </si>
  <si>
    <t>Kabel CYKY 2x1,5</t>
  </si>
  <si>
    <t>Trubka ohebná 20/14mm vč. zasekání do zdi</t>
  </si>
  <si>
    <t>Drobný elektroinstalační materiál</t>
  </si>
  <si>
    <t>Zařízení staveniště</t>
  </si>
  <si>
    <t xml:space="preserve">Doprava </t>
  </si>
  <si>
    <t>Přístupový systém - ACCESS</t>
  </si>
  <si>
    <t xml:space="preserve">Zápustná krabice pro Audio panel, 1 modul </t>
  </si>
  <si>
    <t>Napájecí zdroj pro podsvícení Tabel, 230V/12V/1,5A</t>
  </si>
  <si>
    <t>Strukturovaná kabeláž - SK, Interkom</t>
  </si>
  <si>
    <t>Venkovní IP dome kamera, TD/N, HD 1080p, 2MP, f=2.8-12mm, WDR , IR 30m, IP66</t>
  </si>
  <si>
    <t>Nastavení a oživení systému</t>
  </si>
  <si>
    <t>Kabel J-Y(st)Y 50x2x0,8</t>
  </si>
  <si>
    <t>Držák KRONE pro 10 svorkovnic</t>
  </si>
  <si>
    <t>BOX MIS 1A PRO 10 svorkovnic KRONE</t>
  </si>
  <si>
    <t>Svorkovnice krone spojovací</t>
  </si>
  <si>
    <t>Držák 2 polových bleskojistek vč. bleskojistek</t>
  </si>
  <si>
    <t>Protipožární ucpávky do 250x150mm</t>
  </si>
  <si>
    <t>Svár optického vláka</t>
  </si>
  <si>
    <t>Měření metalického segmentu vč. vyhotovení měřícího protokolu</t>
  </si>
  <si>
    <t>Měření optického segmentu vč. vyhotovení měřícího protokolu</t>
  </si>
  <si>
    <t>Kamerový systém - CCTV</t>
  </si>
  <si>
    <t>Telefonní patch panel 1U, 50xRJ45</t>
  </si>
  <si>
    <t>Pigtail LC(APC), SM 9/125, 1m</t>
  </si>
  <si>
    <t>Cisco Catalyst 9800-40 Wireless Controller</t>
  </si>
  <si>
    <t>7y SNTC-8X5XNBD Cisco Catalyst 9800-40 Wireless Controll</t>
  </si>
  <si>
    <t>Cisco Catalyst 9800-40 750W AC Power Supply, Reverse Air</t>
  </si>
  <si>
    <t>Cisco Catalyst 9120AX Series</t>
  </si>
  <si>
    <t>50CM Type 1 Stacking Cable</t>
  </si>
  <si>
    <t>Catalyst Stack Power Cable 30 CM</t>
  </si>
  <si>
    <t>Catalyst 9300 24-port mGig and UPOE, Network Essentials</t>
  </si>
  <si>
    <t>7y SNTC-8X5XNBD Catalyst 9300 24-port mGig and UPOE, Net</t>
  </si>
  <si>
    <t>1100W AC 80+ platinum Config 1 Secondary Power Supply</t>
  </si>
  <si>
    <t>C9300 DNA Essentials, 24-Port, 7 Year Term License</t>
  </si>
  <si>
    <t>Catalyst 9300 8 x 10GE Network Module, spare</t>
  </si>
  <si>
    <t>3M Type 1 Stacking Cable</t>
  </si>
  <si>
    <t>Catalyst Stack Power Cable 150 CM Spare</t>
  </si>
  <si>
    <t>10GBASE-CU SFP+ Cable 3 Meter</t>
  </si>
  <si>
    <t>10GBASE-LR SFP Module, Enterprise-Class</t>
  </si>
  <si>
    <t>19" vyvazovací panel 1U, 5 úchytů, hloubka 64 mm, šedý</t>
  </si>
  <si>
    <t>IMD-00005 - COPPER PANEL Control Unit</t>
  </si>
  <si>
    <t>PID-00285 - PAN 1U 24P C6A FTP MIIM G3 LOADD W/O C-UNIT</t>
  </si>
  <si>
    <t>Scanner MIIM 576</t>
  </si>
  <si>
    <t>MIIM Server Software - V5 Core upgrade z V4</t>
  </si>
  <si>
    <t>MIIM Annual software maintenance for server aplication</t>
  </si>
  <si>
    <t>MIIM Application software - 96 channels</t>
  </si>
  <si>
    <t>MIIM Annual software maintenance for MIIM 96 Channel PP Licence</t>
  </si>
  <si>
    <t>Modul 1xRJ45, STP kat. 6A, DataGate+, úhlový, bílý, 22,5x45mm</t>
  </si>
  <si>
    <t>Deska montážní MOSAIC+CÉLIANE, 2M</t>
  </si>
  <si>
    <t>Rámeček krycí MOSAIC, 2M, BÍLÝ</t>
  </si>
  <si>
    <t>Optický patchcord LC(APC)-LC(APC) 9/125, 2m, duplex,</t>
  </si>
  <si>
    <t>Patchcord FTP, Cat6A, 4páry, délka 2m - strana rozvaděče</t>
  </si>
  <si>
    <t>Patchcord FTP, Cat6A, 4páry, délka 3m - strana zásuvek</t>
  </si>
  <si>
    <t>Univerzální kabel optický, 24vl., SM, 09/125, LSOH, Eca</t>
  </si>
  <si>
    <t>Kovový kříž kabelové rezervy s víkem pr. 500x100</t>
  </si>
  <si>
    <t>Průrazy přes zdi do 250x150</t>
  </si>
  <si>
    <t>Do stoupačky</t>
  </si>
  <si>
    <t>Do podlah</t>
  </si>
  <si>
    <t>Koordinace s IT oddělením a ostatními profesemi</t>
  </si>
  <si>
    <t>Koordinace s ostatními profesemi</t>
  </si>
  <si>
    <t>Spínaný zálohovaný zdroj v krytu Z, s výstupy a odpojovačem, PC master</t>
  </si>
  <si>
    <t>Spínaný zálohovaný zdroj v krytu,  pro zámky a dveřní ŘJ</t>
  </si>
  <si>
    <t>Kování bezpečnostní VAAS rozteč 72mm, BT3, Klika - klika</t>
  </si>
  <si>
    <t>Kabel s konektorem 10m, EA324</t>
  </si>
  <si>
    <t>Průrazy přes zdi do průměru 40mm</t>
  </si>
  <si>
    <t>Akumulátor PS12380, 12V/38Ah Vds</t>
  </si>
  <si>
    <t>Konektor RJ 45, cat. 6A, FTP</t>
  </si>
  <si>
    <t>Drátěný žlab 100x100, gal. zinek, vč. příslušenství, komplet ze stropu, nebo na výložníku</t>
  </si>
  <si>
    <t xml:space="preserve">Drátěný žlab 500x100, gal. zinek,  vč. příslušenství, </t>
  </si>
  <si>
    <t>Drátěný žlab 200x100, gal. zinek,  vč. příslušenství, komplet ze stropu, nebo na výložníku</t>
  </si>
  <si>
    <t>Kabel U/FTP, kat. 6A, LSZH plášť, 4 páry, cívka 500m, Dca, s2, d1, a1</t>
  </si>
  <si>
    <t>Analogový telefonní přístroj Aastra 6730a</t>
  </si>
  <si>
    <t xml:space="preserve"> 19" panel s "kníry" pro uložení kabelu 1U, 2 úchyty, šedý</t>
  </si>
  <si>
    <t>PowerCat propojovací kabel UTP kat.5E, 2 metry, barva červená</t>
  </si>
  <si>
    <t>Patch Cord RJ45-RJ45 for Consolidation Point,568B,F/UTP solid, PowerCat 6A, LSOH, 20m</t>
  </si>
  <si>
    <t>Audio panel pro Pbú, 3x2 tlač. + klavesnice</t>
  </si>
  <si>
    <t>k</t>
  </si>
  <si>
    <t>Kompletní sada prvků a zařízení pro instalaci nouzové signalizace na WC pro tělesně postižené. Sada obsahuje: 1x signalizační světlo s elektronikou a akustickou signalizací, 1x volací / potvrzovací tlačítko, 1x volací tlačítko táhlo s uklidňující LED, 1x volací tlačítko s uklidňující LED, 1x zařízení pro potvrzení volání, 1x napájecí zdroj 230VAC/24VDC</t>
  </si>
  <si>
    <t>Kabel U/UTP, kat. 5e, LSZH plášť, 4 páry, cívka 500m, Eca</t>
  </si>
  <si>
    <t>Naprogramování systému, nastavení, odzkoušení systému WC - invalidi</t>
  </si>
  <si>
    <t xml:space="preserve">Optická vana výsuvná, černá, 24x adaptér LC/APC duplex, 1x kazeta pro 24 svárů, 24x ochrana svárů, 2x průchodka </t>
  </si>
  <si>
    <t>Demontáž stávajících komponentů SK (zásuvky, kabeláž atd.), likvidace</t>
  </si>
  <si>
    <t>Patchpanel</t>
  </si>
  <si>
    <t>Síťové prvky, dodávka, bez administrace</t>
  </si>
  <si>
    <t>Vypracování a podání žádosti o certifikaci</t>
  </si>
  <si>
    <t>Datový rozvaděč - sestava 3x rack 42U, 800x800 mm v radě spojený. Sestava obsahuje: 3 ks TS IT skříň pro sítě, prosklené př. dveře, plné plechové vert. dělené zad. dveře, ŠxVxH 800x2000x800. 2 ks bočnice 2000x800 nasouv., RAL7035. 2 sady balení pro vnější spojení skříní, vertikál, bal=6ks. 3 sady podstavec pro skříň ŠxV 800x100mm, RAL 9005. 3 sady bočnice podstavce 800x100mm, RAL 9005. 6 ks podlahové ližiny pro serverové rozvaděče s hloubkou 800mm. 3 ks podlahový plech ŠxH 800x250 pro skříň.  3 ks podlahový plech ŠxH 800x100 pro skříň. 3 ks podlahový plech posunovací ŠxH 800x150 pro skříň. 3 ks podlahový plech ŠxH 800x 237,5 pro skříň s kabelovým vstupem po stranách. 3 ks kabelová trasa výškově stavitelná 2000-2200mm, montáž na rám skříně, RAL9005. 6 ks vertikální kabelový kanál pro skříň s 19" profily a výškou 2000mm, 19" rámy a výškou 1800mm, RAL9005. 3 ks plech s ventilátory 800x800-1200, 2 větr., RAL7035. 6 ks příd. ventilátor 140m3/h 230V/50Hz, sada, 119x119x38 mm. 3 ks uzemňovací sada k rámovému zemnění. 2 ks napájecí sběrnice PSM 2x3x16A pro nap.mod., max. 7 modulů, V 2000 mm. 2 ks PSM Připojovací kabel  USV 1-fázový. 2 sady na upev.nap.sběrnic do TS IT skříně - pevná. 2 ks zásuvkový zasun. modul 4 zás. F/B-ČSN, nejištěno. 6 ks zásuvkový zasun. modul 6 zás. IEC320 C13 poč.ploch,nejištěno.</t>
  </si>
  <si>
    <t>2.NP</t>
  </si>
  <si>
    <t>1.NP</t>
  </si>
  <si>
    <t>Popis portů zásuvek a patch panelů</t>
  </si>
  <si>
    <t>Výkonný NVR pro 8 IP kamer až 8MP, 8xPoE, HDMI, H.245/265, bez HDD</t>
  </si>
  <si>
    <t>Přídavný HDD k rekordéru, 6TB</t>
  </si>
  <si>
    <t>Měření telefonních portů vč. měřícího protokolu</t>
  </si>
  <si>
    <t>V. VEDLEJŠÍ A OSTATNÍ NÁKLADY - EPS</t>
  </si>
  <si>
    <t>V. VEDLEJŠÍ A OSTATNÍ NÁKLADY - PZTS</t>
  </si>
  <si>
    <t>Kompaktní ústředna pro montáž na stěnu, 1 kruhové vedení, max. 250 adres. Obsahuje desku procesoru CPU801, základní desku FIM801, zdroj (24VDC/5A), zobrazovací a ovládací panel s 16 řádkovým grafickým displejem a 32 dvojicemi LED (červená, žlutá) pro signalizaci stavu až 32 skupin hlásičů. Prostor pro 2 akumulátory 12V max. 17Ah</t>
  </si>
  <si>
    <t>Sada štítků</t>
  </si>
  <si>
    <t>Deska pro připojení OPPO a KTPO. Kabely (1m nebo 30cm) pro připojení přes ovládací panel nebo přes jednotku rozhraní.</t>
  </si>
  <si>
    <t>Vstupně výstupní deska</t>
  </si>
  <si>
    <t>Montážní konzola pro vstupně výstupní desku</t>
  </si>
  <si>
    <t>Adresovatelný Multisenzor interaktivní</t>
  </si>
  <si>
    <t>Zásuvka pro adresný multisenzorový hlásič</t>
  </si>
  <si>
    <t>Adresovatelný tlačítkový hlásič požáru vnitřní s izolátorem, červený, 135x135x32mm.</t>
  </si>
  <si>
    <t>Adresovatelný vstup hlídaný na přerušení a zkrat, miniaturní provedení, v pouzdru, napájení z adresovatelného vedení.</t>
  </si>
  <si>
    <t>Výstupní prvek hlídaný - 4 výst.</t>
  </si>
  <si>
    <t xml:space="preserve">Krabice s víkem pro výstupní moduly, šedý plast s průhledným víkem pro IR komunikaci, montáž na omítku, IP66.  </t>
  </si>
  <si>
    <t>Samolepky s čísly adres - bílé</t>
  </si>
  <si>
    <t>Siréna - červená (IP54), 24V, 105dB</t>
  </si>
  <si>
    <t>Zábleskový maják červený (IP65)</t>
  </si>
  <si>
    <t>Stabilizovaný zálohovaný zdroj 24VDC/5A. Prostor pro 2 akumulátory 12V/17Ah nebo 12V/7Ah. Reléový výstup (přepínací kontakt) pro signalizaci poruchy zdroje. Rozměry 383 x 408 x 97 (š x v x h). Schválení dle EN54-4.</t>
  </si>
  <si>
    <t>Akumulátor PS12170 (12V/17Ah)</t>
  </si>
  <si>
    <t>Obslužné pole požární ochrany (OPPO)</t>
  </si>
  <si>
    <t>Provozní kniha EPS</t>
  </si>
  <si>
    <t>Kabel J-Y(st(Y 1x2x0,8 PVC plášť</t>
  </si>
  <si>
    <t>PRAFlaGuard F 10x2x0,8 P90-R, B2ca S1D0</t>
  </si>
  <si>
    <t>Kabel PRAFLAGUARD® F 1 X 2 X 0,8 P90- R, B2ca S1D0</t>
  </si>
  <si>
    <t>Funkční příchytky</t>
  </si>
  <si>
    <t>Výchozí funkční zkouška systému</t>
  </si>
  <si>
    <t>Koordinační funkční zkouška systému</t>
  </si>
  <si>
    <t>Zemní práce</t>
  </si>
  <si>
    <t>V. VEDLEJŠÍ A OSTATNÍ NÁKLADY - Zemní práce</t>
  </si>
  <si>
    <t>Chránička dvouplášťová korugovaná 40, červená</t>
  </si>
  <si>
    <t>Kabel pro zasíťování ústředen</t>
  </si>
  <si>
    <t>SO 001 - OBJEKT 15</t>
  </si>
  <si>
    <t>Patchcord se rozpůlí a slouží k prezentaci aktivního portu na patchpanelu crossconnectu</t>
  </si>
  <si>
    <t>Propojení PP a sceneru 42ks.</t>
  </si>
  <si>
    <t>Demontáž stávajícího rozvaděče v 1.NP, komplet vč. výstroje a výzbroje rozvaděče (patch panely, AP apod.)</t>
  </si>
  <si>
    <t>kpl</t>
  </si>
  <si>
    <t>Pro instalaci WC invalidi</t>
  </si>
  <si>
    <t>Příchod od VFU 14</t>
  </si>
  <si>
    <t>Síťová deska k síťovému propojení ústředen</t>
  </si>
  <si>
    <t>Zasíťování a naprogramování ústředny</t>
  </si>
  <si>
    <t>Demontáž stávajícího optického kabelu v bud. 14, demontáž stávajícího opt. kabelu z budovy 15</t>
  </si>
  <si>
    <t>5ks. příchozí, 5 ks. odchozí strana MIS</t>
  </si>
  <si>
    <t xml:space="preserve">Pouze na venkovní stranu </t>
  </si>
  <si>
    <t>Grafická nadstavba EPS do stávající C4</t>
  </si>
  <si>
    <t>Driver pro ústřednu</t>
  </si>
  <si>
    <t>Vytvoření půdorysu</t>
  </si>
  <si>
    <t>Vynesení prvků</t>
  </si>
  <si>
    <t>Integrace do stávajícho  serveru</t>
  </si>
  <si>
    <t>Zasíťování</t>
  </si>
  <si>
    <t>Zkoušky</t>
  </si>
  <si>
    <t>PAVILON PROF. KÁBRTA</t>
  </si>
  <si>
    <t>Jedna vana do budovy 14</t>
  </si>
  <si>
    <t>24ks. Do budovy 14</t>
  </si>
  <si>
    <t>5ks. pro objekt 14</t>
  </si>
  <si>
    <t>24 svarů v bvudově 14</t>
  </si>
  <si>
    <t>1ks bude v budově 14</t>
  </si>
  <si>
    <t>UPS, výkon 6kVA, battery pack min.15 minut při 6kVA, 19" provedení, max.6U+6U, komplet vč. příslušné kabeláže, ližiny do 19", SNMP karta</t>
  </si>
  <si>
    <t>Plastová příchytka na pásku vč. PVC pásky</t>
  </si>
  <si>
    <t xml:space="preserve">Poplachový, zabezpečovací a tísňový systém - PZTS </t>
  </si>
  <si>
    <t>Ústředna PZTS, až 520 smyček, 32 grup v krytu bez klávesnice s komunikátorem a zdrojem</t>
  </si>
  <si>
    <t>Modul posilovacího zdroje 2,75A v krytu s vestavěným koncentrátorem</t>
  </si>
  <si>
    <t>Akumulátor 12V/21Ah, rozměry jako AKU 17</t>
  </si>
  <si>
    <t>Koncentrátor v plastovém krytu pro 8 zón se 4 PGM výstupy</t>
  </si>
  <si>
    <t>PIR detektor s dosahem vějíř 15m</t>
  </si>
  <si>
    <t>MG kontakt povrchový čtyřdrátový s pracovní mezerou 25mm, kabel 12m</t>
  </si>
  <si>
    <t>Plastová nízká propojovací krabice, 7+1 pájecích svorek</t>
  </si>
  <si>
    <t>LCD klávesnice</t>
  </si>
  <si>
    <t>Grafická nadstavba PZTS do stávající C4</t>
  </si>
  <si>
    <t>Vytvoření půdorysů</t>
  </si>
  <si>
    <t>Kabel UTP, PVC, cat. 5e, 4x2x0,5</t>
  </si>
  <si>
    <t>Kabel FTP, PVC, cat. 5e, 4x2x0,5</t>
  </si>
  <si>
    <t>Kabel J-Y)st)Y 1x2x0,8</t>
  </si>
  <si>
    <t>Trubka ohebná PVC, 20/14mm, do zdi</t>
  </si>
  <si>
    <t>Plastová příchytka na pásku vč. binder pásky</t>
  </si>
  <si>
    <t>Funkční zkouška PZTS</t>
  </si>
  <si>
    <t>Elektrická požární signalizace - EPS</t>
  </si>
  <si>
    <t>Trubka tuhá průměr 20, PVC, vč příchytek</t>
  </si>
  <si>
    <t>Chráničku připoložit do výkopu, který je rozpočtován v projektové dokumentaci k budově 16</t>
  </si>
  <si>
    <t>Sada 2ks převodníků pro propojení síťových desek jedním optickým vláknem, sada realizuje jeden optický segment mezi dvěma síťovými deskami, typ vlákna MM/SM, typ konektoru SC/PC</t>
  </si>
  <si>
    <t xml:space="preserve"> 1ks budova 25 (odchod), 2ks budova 15 (příchod,odchod), 1ks budova 24 (příchod)</t>
  </si>
  <si>
    <t>Funkční optický kabel J/A DQ(ZN)H(SR)H WBF FSC180 2E 9/125 4VL. SM</t>
  </si>
  <si>
    <t>Kabel je součástí kapitoly EPS</t>
  </si>
  <si>
    <t xml:space="preserve">Modul TCP/IP komunikátor do komunikačního modulu </t>
  </si>
  <si>
    <t>Komunikační modul pro integraci ústředen do programu třetích stran</t>
  </si>
  <si>
    <t>Nástěnná rozvodnice pro ústřednu EPS, ohniodolná se zachováním funkce 30 minut</t>
  </si>
  <si>
    <t xml:space="preserve"> 1ks budova 25, 2ks budova 15, 1ks budova 24</t>
  </si>
  <si>
    <t xml:space="preserve">Plastová krabice pro ukončení optických rozvodů pro optické propojení ústředny, pro 4 vlákna, komplet vč. vybavení (kryt+víko, 2x duplex LC adapter SM 9/125, 4x pigtail LC SM 9/125 vč. vaření, 4x ochrana svaru, 1x patch cord LC-SC duplex, SM, 1m) </t>
  </si>
  <si>
    <t>Koncovka trubky HDPE 40</t>
  </si>
  <si>
    <t>Koncovka trubky HDPE 40 s ventilkem</t>
  </si>
  <si>
    <t>Výkop kabelové rýhy 35/70cm, hor. 3, ruční výkop rýhy</t>
  </si>
  <si>
    <t>460 20-0153.RT2  </t>
  </si>
  <si>
    <t>Výkop kabelové 50/100cm, hor.3, ruční výkop rýhy</t>
  </si>
  <si>
    <t xml:space="preserve"> 460 20-0283.RT2   </t>
  </si>
  <si>
    <t xml:space="preserve"> 460 57-0153.R00   </t>
  </si>
  <si>
    <t xml:space="preserve">Zához rýhy 50/100 cm, hornina tř. 3, se zhutněním   </t>
  </si>
  <si>
    <t xml:space="preserve"> 460 57-0283.R00   </t>
  </si>
  <si>
    <t>Sejmutí drnu m2</t>
  </si>
  <si>
    <t xml:space="preserve"> 460 03-0011.R00   </t>
  </si>
  <si>
    <t>Řezání spáry v asfaltu nebo betonu v tloušťce vrstvy do 8-10 cm</t>
  </si>
  <si>
    <t xml:space="preserve"> 460 03-0081.RT3   </t>
  </si>
  <si>
    <t>2x30m</t>
  </si>
  <si>
    <t>Bourání živičných povrchů tl. vrstvy 10 - 15 cm v ploše do 5 m2</t>
  </si>
  <si>
    <t xml:space="preserve"> 460 03-0073.RT1   </t>
  </si>
  <si>
    <t xml:space="preserve">Osetí povrchu trávou </t>
  </si>
  <si>
    <t xml:space="preserve"> 460 62-0006.R00   </t>
  </si>
  <si>
    <t>Zřízení kabelového lože v rýze š.do 35 cm z písku tloušťka vrstvy 20 cm</t>
  </si>
  <si>
    <t>m2</t>
  </si>
  <si>
    <t xml:space="preserve"> 460 42-0018.RT3   </t>
  </si>
  <si>
    <t xml:space="preserve"> 460 42-0022.RT3   </t>
  </si>
  <si>
    <t>Zřízení kabelového lože v rýze š. do 65 cm z písku lože tloušťky 20 cm</t>
  </si>
  <si>
    <t xml:space="preserve">Křížovatka se silovým kabelem   </t>
  </si>
  <si>
    <t xml:space="preserve">Fólie výstražná z PVC, šířka 33 cm </t>
  </si>
  <si>
    <t xml:space="preserve"> 460 49-0012.R00   </t>
  </si>
  <si>
    <t xml:space="preserve">Deska krycí kabelová plastová, šířka 300 mm   </t>
  </si>
  <si>
    <t>460 49-0028.R00  </t>
  </si>
  <si>
    <t>Průraz zdivem v cihlové zdi tloušťky 60 cm plochy do 0,50 m2</t>
  </si>
  <si>
    <t>460 68-0024.RT3  </t>
  </si>
  <si>
    <t>Utěsnění kabelových prostupů do budovy</t>
  </si>
  <si>
    <t>Vozovka jednovrstvá z betonu 15 cm kryt z BP 12,5</t>
  </si>
  <si>
    <t xml:space="preserve"> 460 65-0023.RT2   </t>
  </si>
  <si>
    <t>Vytrhání beton. dlaždic, lože písek, zalité spáry z plochy nad 10 m2</t>
  </si>
  <si>
    <t>460 03-0036.RT3  </t>
  </si>
  <si>
    <t>Kladení dlažby do lože z písku ze stávajících dlaždic</t>
  </si>
  <si>
    <t xml:space="preserve"> 460 03-0061.RZ1   </t>
  </si>
  <si>
    <t>Krabice podlahová, 16 modulů (8X45x45mm), redukovaná hloubka na 65mm, kompletní sestava</t>
  </si>
  <si>
    <t>Koordinace se správou budov</t>
  </si>
  <si>
    <t>km</t>
  </si>
  <si>
    <t>Vytýčení kabelové trasy v zastavěném prostoru délka trasy do 1000 m</t>
  </si>
  <si>
    <t xml:space="preserve"> 222 08-5301.R00   </t>
  </si>
  <si>
    <t xml:space="preserve"> 222 08-5401.R00   </t>
  </si>
  <si>
    <t xml:space="preserve"> 222 08-5005.R00   </t>
  </si>
  <si>
    <t xml:space="preserve">Trubka HDPE do D40 v kabelové rýze   </t>
  </si>
  <si>
    <t xml:space="preserve">Spojka trubky HDPE mechanická rozebíratelná   </t>
  </si>
  <si>
    <t>vč. betonového žlabu</t>
  </si>
  <si>
    <t>vč. dodání písku a přesunu do výkopu</t>
  </si>
  <si>
    <t>Chránička 110/94mm, 450N, dvouplášťová, červená, krytí IP 67</t>
  </si>
  <si>
    <t xml:space="preserve">460 92-1102.R00   </t>
  </si>
  <si>
    <t xml:space="preserve">Zpracování výsledku měření   </t>
  </si>
  <si>
    <t xml:space="preserve">460 96-1602.R00   </t>
  </si>
  <si>
    <t xml:space="preserve">460 42-0501.R00   </t>
  </si>
  <si>
    <t xml:space="preserve">222 08-5101.R00   </t>
  </si>
  <si>
    <t xml:space="preserve">222 08-5111.R00   </t>
  </si>
  <si>
    <t xml:space="preserve">460 01-0024.RT3   </t>
  </si>
  <si>
    <t>Funkční optický kabel J/A DQ(ZN)H(SR)H WBF FSC180 2E 9/125 4VL. SM vč. zafukování</t>
  </si>
  <si>
    <t>Zához rýhy 35/70 cm, hornina tř. 3, se zhutněním</t>
  </si>
  <si>
    <t>Vytyčení inženýrských sítí</t>
  </si>
  <si>
    <t xml:space="preserve">Zaměření a zobrazení kabel.trasy na pevný bod   </t>
  </si>
  <si>
    <t>geodetické zaměření v odkrytém stavu</t>
  </si>
  <si>
    <t>kabel je rozpočtovaný v zemních pracech</t>
  </si>
  <si>
    <t>Kalibrace trubky HDPE</t>
  </si>
  <si>
    <t>Tlakování trubky HDPE</t>
  </si>
  <si>
    <r>
      <t>Trubka ohebná 20/14mm, 320N,</t>
    </r>
    <r>
      <rPr>
        <sz val="10"/>
        <color theme="1"/>
        <rFont val="Arial CE"/>
        <family val="2"/>
        <charset val="238"/>
      </rPr>
      <t xml:space="preserve"> na příchytky vč příchytek</t>
    </r>
  </si>
  <si>
    <t>Protipožární kanál (např. BSK l90/E30 nebo ekv. proveden kastlík z SDK (CHÚC)</t>
  </si>
  <si>
    <t>Neoddělitelnou součástí soupisu prací je kompletní dokumentace - technická zpráva a výkresová dokumentace</t>
  </si>
  <si>
    <t>Veškeré komponenty a zařízení, které budou dodány v rámci rozšíření systému ACCESS, musí být kompatibilní se stávajícím systémem. Stávající systém  je IMA.Typy, řady, jména zařízení a systémů jsou uváděna z důvodu, že je nutné zachovat kompatibilitu, jednotnou správu, jednotnou administraci, jednotný servis, revize a funkční zkoušky již instalovaných zařízení a systémů v areálu VFU.</t>
  </si>
  <si>
    <t>Veškeré komponenty a zařízení, které budou dodány v rámci rozšíření systému PZTS, musí být kompatibilní se stávajícím systémem. Stávající systém je GALAXY. Grafická nástavba je C4. Typy, řady, jména zařízení a systémů jsou uváděna z důvodu, že je nutné zachovat kompatibilitu, jednotnou správu, jednotnou administraci, jednotný servis, revize a funkční zkoušky již instalovaných zařízení a systémů v areálu VFU.</t>
  </si>
  <si>
    <t>Veškeré komponenty a zařízení, které budou dodány v rámci rozšíření systému EPS, musí být kompatibilní se stávajícím systémem. Stávající systém je ZETTLER EXPERT. Grafická nástavba je C4. Typy, řady, jména zařízení a systémů jsou uváděna z důvodu, že je nutné zachovat kompatibilitu, jednotnou správu, jednotnou administraci, jednotný servis, revize a funkční zkoušky již instalovaných zařízení a systémů v areálu VFU.</t>
  </si>
  <si>
    <t>Veškeré komponenty a zařízení, které budou dodány v rámci rozšíření systému aktivních prvků, musí být kompatibilní se stávajícím systémem. Stávající systém  je CISCO.Typy, řady, jména zařízení a systémů jsou uváděna z důvodu, že je nutné zachovat kompatibilitu, jednotnou správu, jednotnou administraci, jednotný servis, revize a funkční zkoušky již instalovaných zařízení a systémů v areálu VFU.</t>
  </si>
  <si>
    <t>Výrobce; typ výrobku</t>
  </si>
  <si>
    <t>Veškeré komponenty a zařízení, které budou dodány v rámci rozšíření systému SK, musí být kompatibilní se stávajícím systémem. Stávající systém SK je Molex, rozvaděče Rittal. Typy, řady, jména zařízení a systémů jsou uváděna z důvodu, že je nutné zachovat kompatibilitu, jednotnou správu, jednotnou administraci, jednotný servis, revize a funkční zkoušky již instalovaných zařízení a systémů v areálu VFU.</t>
  </si>
  <si>
    <t>U žlutě podbarvených položek je v pravém sloupci nutno uvést nabízený standard (výrobce; typ výrobku)</t>
  </si>
  <si>
    <t>ING. Miroslav Kadrnožka</t>
  </si>
  <si>
    <t>Ing. Miroslav Kadrnožka</t>
  </si>
  <si>
    <t>V případě uvedení typu výrobku se jedná pouze o uvažovaný standard nikoliv požadavek na konkrétního výrobce nebo výrobek</t>
  </si>
  <si>
    <t>3y SNTC-8X5XNBD Cisco Catalyst 9120AX Series</t>
  </si>
  <si>
    <t>Aironet CISCO DNA Essentials 3 Year Term License</t>
  </si>
  <si>
    <t>3y SNTC-8X5XNBD Catalyst 9300 48-port data only, Network</t>
  </si>
  <si>
    <t>C9300 DNA Essentials, 48-Port, 3 Year Term License</t>
  </si>
  <si>
    <t>Catalyst C9300-48P-E, Network Essentials</t>
  </si>
  <si>
    <t>PWR-C1-715WAC</t>
  </si>
  <si>
    <t>nabízený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</si>
</sst>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_K_č"/>
    <numFmt numFmtId="165" formatCode="#,##0.00000"/>
    <numFmt numFmtId="166" formatCode="0.00&quot;m&quot;"/>
    <numFmt numFmtId="167" formatCode="0&quot;ks.&quot;"/>
    <numFmt numFmtId="168" formatCode="#,##0.00_ ;\-#,##0.00\ "/>
    <numFmt numFmtId="169" formatCode=";;"/>
    <numFmt numFmtId="170" formatCode="dd/mm/yy"/>
    <numFmt numFmtId="171" formatCode="0.0"/>
    <numFmt numFmtId="172" formatCode="#,##0\ &quot;Kč&quot;"/>
    <numFmt numFmtId="173" formatCode="#,##0.00\ &quot;Kč&quot;"/>
  </numFmts>
  <fonts count="3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2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1"/>
      <name val="Arial CE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6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2">
    <xf numFmtId="0" fontId="0" fillId="0" borderId="0" xfId="0"/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  <xf numFmtId="4" fontId="5" fillId="0" borderId="4" xfId="0" applyNumberFormat="1" applyFont="1" applyBorder="1"/>
    <xf numFmtId="49" fontId="7" fillId="0" borderId="2" xfId="0" applyNumberFormat="1" applyFont="1" applyBorder="1"/>
    <xf numFmtId="49" fontId="3" fillId="0" borderId="0" xfId="0" applyNumberFormat="1" applyFont="1"/>
    <xf numFmtId="0" fontId="7" fillId="0" borderId="4" xfId="0" applyNumberFormat="1" applyFont="1" applyBorder="1"/>
    <xf numFmtId="49" fontId="7" fillId="0" borderId="2" xfId="0" applyNumberFormat="1" applyFont="1" applyBorder="1" applyAlignment="1">
      <alignment horizontal="left"/>
    </xf>
    <xf numFmtId="0" fontId="5" fillId="0" borderId="0" xfId="0" applyFont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0" fillId="0" borderId="0" xfId="0" applyNumberFormat="1"/>
    <xf numFmtId="164" fontId="5" fillId="0" borderId="0" xfId="0" applyNumberFormat="1" applyFont="1"/>
    <xf numFmtId="0" fontId="0" fillId="0" borderId="0" xfId="0" applyBorder="1"/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49" fontId="0" fillId="0" borderId="8" xfId="0" applyNumberFormat="1" applyBorder="1" applyAlignment="1">
      <alignment vertical="top"/>
    </xf>
    <xf numFmtId="0" fontId="0" fillId="0" borderId="9" xfId="0" applyBorder="1" applyAlignment="1">
      <alignment vertical="top"/>
    </xf>
    <xf numFmtId="49" fontId="0" fillId="0" borderId="10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0" xfId="0" applyNumberFormat="1" applyBorder="1"/>
    <xf numFmtId="0" fontId="0" fillId="0" borderId="10" xfId="0" applyBorder="1"/>
    <xf numFmtId="0" fontId="1" fillId="0" borderId="0" xfId="0" applyFont="1" applyBorder="1"/>
    <xf numFmtId="167" fontId="9" fillId="0" borderId="0" xfId="0" applyNumberFormat="1" applyFont="1" applyBorder="1"/>
    <xf numFmtId="169" fontId="10" fillId="0" borderId="0" xfId="0" applyNumberFormat="1" applyFont="1" applyBorder="1"/>
    <xf numFmtId="0" fontId="1" fillId="0" borderId="10" xfId="0" applyFont="1" applyBorder="1"/>
    <xf numFmtId="0" fontId="12" fillId="0" borderId="0" xfId="0" applyFont="1"/>
    <xf numFmtId="0" fontId="13" fillId="0" borderId="0" xfId="0" applyFont="1"/>
    <xf numFmtId="0" fontId="3" fillId="2" borderId="22" xfId="0" applyFont="1" applyFill="1" applyBorder="1"/>
    <xf numFmtId="0" fontId="13" fillId="2" borderId="10" xfId="0" applyFont="1" applyFill="1" applyBorder="1"/>
    <xf numFmtId="0" fontId="13" fillId="2" borderId="23" xfId="0" applyFont="1" applyFill="1" applyBorder="1"/>
    <xf numFmtId="0" fontId="11" fillId="2" borderId="22" xfId="0" applyFont="1" applyFill="1" applyBorder="1"/>
    <xf numFmtId="0" fontId="12" fillId="2" borderId="10" xfId="0" applyFont="1" applyFill="1" applyBorder="1"/>
    <xf numFmtId="0" fontId="12" fillId="2" borderId="23" xfId="0" applyFont="1" applyFill="1" applyBorder="1"/>
    <xf numFmtId="0" fontId="1" fillId="2" borderId="10" xfId="0" applyFont="1" applyFill="1" applyBorder="1" applyAlignment="1"/>
    <xf numFmtId="0" fontId="13" fillId="0" borderId="24" xfId="0" applyFont="1" applyBorder="1"/>
    <xf numFmtId="0" fontId="13" fillId="0" borderId="25" xfId="0" applyFont="1" applyBorder="1"/>
    <xf numFmtId="0" fontId="13" fillId="0" borderId="26" xfId="0" applyFont="1" applyBorder="1"/>
    <xf numFmtId="0" fontId="13" fillId="0" borderId="0" xfId="0" applyFont="1" applyBorder="1"/>
    <xf numFmtId="0" fontId="13" fillId="0" borderId="27" xfId="0" applyFont="1" applyBorder="1"/>
    <xf numFmtId="0" fontId="13" fillId="0" borderId="28" xfId="0" applyFont="1" applyBorder="1"/>
    <xf numFmtId="0" fontId="3" fillId="0" borderId="0" xfId="0" applyFont="1" applyAlignment="1">
      <alignment vertical="center"/>
    </xf>
    <xf numFmtId="0" fontId="1" fillId="0" borderId="21" xfId="0" applyFont="1" applyBorder="1"/>
    <xf numFmtId="0" fontId="1" fillId="0" borderId="21" xfId="0" applyFont="1" applyFill="1" applyBorder="1"/>
    <xf numFmtId="2" fontId="0" fillId="0" borderId="21" xfId="0" applyNumberFormat="1" applyBorder="1"/>
    <xf numFmtId="4" fontId="0" fillId="0" borderId="21" xfId="0" applyNumberFormat="1" applyBorder="1"/>
    <xf numFmtId="4" fontId="1" fillId="0" borderId="21" xfId="0" applyNumberFormat="1" applyFont="1" applyBorder="1"/>
    <xf numFmtId="168" fontId="1" fillId="0" borderId="21" xfId="0" quotePrefix="1" applyNumberFormat="1" applyFont="1" applyFill="1" applyBorder="1"/>
    <xf numFmtId="0" fontId="0" fillId="0" borderId="21" xfId="0" applyBorder="1"/>
    <xf numFmtId="0" fontId="0" fillId="0" borderId="23" xfId="0" applyBorder="1"/>
    <xf numFmtId="0" fontId="1" fillId="0" borderId="22" xfId="0" applyFont="1" applyFill="1" applyBorder="1"/>
    <xf numFmtId="0" fontId="1" fillId="0" borderId="0" xfId="0" applyFont="1" applyFill="1" applyBorder="1"/>
    <xf numFmtId="4" fontId="3" fillId="2" borderId="0" xfId="0" applyNumberFormat="1" applyFont="1" applyFill="1" applyBorder="1"/>
    <xf numFmtId="0" fontId="0" fillId="0" borderId="21" xfId="0" applyFill="1" applyBorder="1"/>
    <xf numFmtId="168" fontId="1" fillId="0" borderId="21" xfId="0" applyNumberFormat="1" applyFont="1" applyFill="1" applyBorder="1"/>
    <xf numFmtId="4" fontId="1" fillId="0" borderId="21" xfId="0" applyNumberFormat="1" applyFont="1" applyFill="1" applyBorder="1"/>
    <xf numFmtId="0" fontId="13" fillId="2" borderId="25" xfId="0" applyFont="1" applyFill="1" applyBorder="1"/>
    <xf numFmtId="0" fontId="1" fillId="0" borderId="2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4" fontId="4" fillId="0" borderId="0" xfId="0" applyNumberFormat="1" applyFont="1"/>
    <xf numFmtId="4" fontId="13" fillId="0" borderId="0" xfId="0" applyNumberFormat="1" applyFont="1"/>
    <xf numFmtId="0" fontId="17" fillId="0" borderId="19" xfId="1" applyFont="1" applyBorder="1" applyAlignment="1">
      <alignment horizontal="centerContinuous" vertical="top"/>
    </xf>
    <xf numFmtId="0" fontId="14" fillId="0" borderId="19" xfId="1" applyFont="1" applyBorder="1" applyAlignment="1">
      <alignment horizontal="centerContinuous"/>
    </xf>
    <xf numFmtId="0" fontId="1" fillId="0" borderId="0" xfId="1"/>
    <xf numFmtId="0" fontId="18" fillId="2" borderId="30" xfId="1" applyFont="1" applyFill="1" applyBorder="1" applyAlignment="1">
      <alignment horizontal="left"/>
    </xf>
    <xf numFmtId="0" fontId="19" fillId="2" borderId="31" xfId="1" applyFont="1" applyFill="1" applyBorder="1" applyAlignment="1">
      <alignment horizontal="centerContinuous"/>
    </xf>
    <xf numFmtId="0" fontId="20" fillId="2" borderId="32" xfId="1" applyFont="1" applyFill="1" applyBorder="1" applyAlignment="1">
      <alignment horizontal="left"/>
    </xf>
    <xf numFmtId="0" fontId="19" fillId="0" borderId="33" xfId="1" applyFont="1" applyBorder="1"/>
    <xf numFmtId="49" fontId="19" fillId="0" borderId="34" xfId="1" applyNumberFormat="1" applyFont="1" applyBorder="1" applyAlignment="1">
      <alignment horizontal="left"/>
    </xf>
    <xf numFmtId="0" fontId="14" fillId="0" borderId="35" xfId="1" applyFont="1" applyBorder="1"/>
    <xf numFmtId="0" fontId="19" fillId="0" borderId="23" xfId="1" applyFont="1" applyBorder="1"/>
    <xf numFmtId="0" fontId="19" fillId="0" borderId="10" xfId="1" applyFont="1" applyBorder="1"/>
    <xf numFmtId="0" fontId="19" fillId="0" borderId="21" xfId="1" applyFont="1" applyBorder="1"/>
    <xf numFmtId="0" fontId="19" fillId="0" borderId="36" xfId="1" applyFont="1" applyBorder="1" applyAlignment="1">
      <alignment horizontal="left"/>
    </xf>
    <xf numFmtId="0" fontId="18" fillId="0" borderId="35" xfId="1" applyFont="1" applyBorder="1"/>
    <xf numFmtId="49" fontId="19" fillId="0" borderId="36" xfId="1" applyNumberFormat="1" applyFont="1" applyBorder="1" applyAlignment="1">
      <alignment horizontal="left"/>
    </xf>
    <xf numFmtId="49" fontId="18" fillId="2" borderId="35" xfId="1" applyNumberFormat="1" applyFont="1" applyFill="1" applyBorder="1"/>
    <xf numFmtId="49" fontId="14" fillId="2" borderId="23" xfId="1" applyNumberFormat="1" applyFont="1" applyFill="1" applyBorder="1"/>
    <xf numFmtId="0" fontId="14" fillId="2" borderId="10" xfId="1" applyFont="1" applyFill="1" applyBorder="1"/>
    <xf numFmtId="0" fontId="14" fillId="2" borderId="23" xfId="1" applyFont="1" applyFill="1" applyBorder="1"/>
    <xf numFmtId="0" fontId="19" fillId="0" borderId="21" xfId="1" applyFont="1" applyFill="1" applyBorder="1"/>
    <xf numFmtId="3" fontId="19" fillId="0" borderId="36" xfId="1" applyNumberFormat="1" applyFont="1" applyBorder="1" applyAlignment="1">
      <alignment horizontal="left"/>
    </xf>
    <xf numFmtId="0" fontId="1" fillId="0" borderId="0" xfId="1" applyFill="1"/>
    <xf numFmtId="49" fontId="18" fillId="2" borderId="37" xfId="1" applyNumberFormat="1" applyFont="1" applyFill="1" applyBorder="1"/>
    <xf numFmtId="49" fontId="14" fillId="2" borderId="38" xfId="1" applyNumberFormat="1" applyFont="1" applyFill="1" applyBorder="1"/>
    <xf numFmtId="0" fontId="18" fillId="2" borderId="0" xfId="1" applyFont="1" applyFill="1" applyBorder="1"/>
    <xf numFmtId="0" fontId="14" fillId="2" borderId="0" xfId="1" applyFont="1" applyFill="1" applyBorder="1"/>
    <xf numFmtId="49" fontId="19" fillId="0" borderId="21" xfId="1" applyNumberFormat="1" applyFont="1" applyBorder="1" applyAlignment="1">
      <alignment horizontal="left"/>
    </xf>
    <xf numFmtId="0" fontId="19" fillId="0" borderId="39" xfId="1" applyFont="1" applyBorder="1"/>
    <xf numFmtId="0" fontId="19" fillId="0" borderId="21" xfId="1" applyNumberFormat="1" applyFont="1" applyBorder="1"/>
    <xf numFmtId="0" fontId="19" fillId="0" borderId="40" xfId="1" applyNumberFormat="1" applyFont="1" applyBorder="1" applyAlignment="1">
      <alignment horizontal="left"/>
    </xf>
    <xf numFmtId="0" fontId="1" fillId="0" borderId="0" xfId="1" applyNumberFormat="1" applyBorder="1"/>
    <xf numFmtId="0" fontId="19" fillId="0" borderId="40" xfId="1" applyFont="1" applyBorder="1" applyAlignment="1">
      <alignment horizontal="left"/>
    </xf>
    <xf numFmtId="0" fontId="1" fillId="0" borderId="0" xfId="1" applyBorder="1"/>
    <xf numFmtId="0" fontId="19" fillId="0" borderId="21" xfId="1" applyFont="1" applyFill="1" applyBorder="1" applyAlignment="1"/>
    <xf numFmtId="0" fontId="19" fillId="0" borderId="40" xfId="1" applyFont="1" applyFill="1" applyBorder="1" applyAlignment="1"/>
    <xf numFmtId="0" fontId="1" fillId="0" borderId="0" xfId="1" applyFont="1" applyFill="1" applyBorder="1" applyAlignment="1"/>
    <xf numFmtId="0" fontId="19" fillId="0" borderId="21" xfId="1" applyFont="1" applyBorder="1" applyAlignment="1"/>
    <xf numFmtId="3" fontId="1" fillId="0" borderId="0" xfId="1" applyNumberFormat="1"/>
    <xf numFmtId="0" fontId="19" fillId="0" borderId="35" xfId="1" applyFont="1" applyBorder="1"/>
    <xf numFmtId="0" fontId="19" fillId="0" borderId="33" xfId="1" applyFont="1" applyBorder="1" applyAlignment="1">
      <alignment horizontal="left"/>
    </xf>
    <xf numFmtId="0" fontId="19" fillId="0" borderId="41" xfId="1" applyFont="1" applyBorder="1" applyAlignment="1">
      <alignment horizontal="left"/>
    </xf>
    <xf numFmtId="0" fontId="17" fillId="0" borderId="42" xfId="1" applyFont="1" applyBorder="1" applyAlignment="1">
      <alignment horizontal="centerContinuous" vertical="center"/>
    </xf>
    <xf numFmtId="0" fontId="21" fillId="0" borderId="43" xfId="1" applyFont="1" applyBorder="1" applyAlignment="1">
      <alignment horizontal="centerContinuous" vertical="center"/>
    </xf>
    <xf numFmtId="0" fontId="14" fillId="0" borderId="43" xfId="1" applyFont="1" applyBorder="1" applyAlignment="1">
      <alignment horizontal="centerContinuous" vertical="center"/>
    </xf>
    <xf numFmtId="0" fontId="14" fillId="0" borderId="44" xfId="1" applyFont="1" applyBorder="1" applyAlignment="1">
      <alignment horizontal="centerContinuous" vertical="center"/>
    </xf>
    <xf numFmtId="0" fontId="18" fillId="2" borderId="45" xfId="1" applyFont="1" applyFill="1" applyBorder="1" applyAlignment="1">
      <alignment horizontal="left"/>
    </xf>
    <xf numFmtId="0" fontId="14" fillId="2" borderId="46" xfId="1" applyFont="1" applyFill="1" applyBorder="1" applyAlignment="1">
      <alignment horizontal="left"/>
    </xf>
    <xf numFmtId="0" fontId="14" fillId="2" borderId="29" xfId="1" applyFont="1" applyFill="1" applyBorder="1" applyAlignment="1">
      <alignment horizontal="centerContinuous"/>
    </xf>
    <xf numFmtId="0" fontId="18" fillId="2" borderId="46" xfId="1" applyFont="1" applyFill="1" applyBorder="1" applyAlignment="1">
      <alignment horizontal="centerContinuous"/>
    </xf>
    <xf numFmtId="0" fontId="14" fillId="2" borderId="46" xfId="1" applyFont="1" applyFill="1" applyBorder="1" applyAlignment="1">
      <alignment horizontal="centerContinuous"/>
    </xf>
    <xf numFmtId="0" fontId="14" fillId="0" borderId="47" xfId="1" applyFont="1" applyBorder="1"/>
    <xf numFmtId="0" fontId="14" fillId="0" borderId="28" xfId="1" applyFont="1" applyBorder="1"/>
    <xf numFmtId="0" fontId="14" fillId="0" borderId="30" xfId="1" applyFont="1" applyBorder="1"/>
    <xf numFmtId="3" fontId="14" fillId="0" borderId="32" xfId="1" applyNumberFormat="1" applyFont="1" applyBorder="1"/>
    <xf numFmtId="0" fontId="14" fillId="0" borderId="31" xfId="1" applyFont="1" applyBorder="1"/>
    <xf numFmtId="3" fontId="14" fillId="0" borderId="34" xfId="1" applyNumberFormat="1" applyFont="1" applyBorder="1"/>
    <xf numFmtId="3" fontId="14" fillId="0" borderId="10" xfId="1" applyNumberFormat="1" applyFont="1" applyBorder="1"/>
    <xf numFmtId="0" fontId="14" fillId="0" borderId="23" xfId="1" applyFont="1" applyBorder="1"/>
    <xf numFmtId="0" fontId="14" fillId="0" borderId="48" xfId="1" applyFont="1" applyBorder="1"/>
    <xf numFmtId="0" fontId="14" fillId="0" borderId="28" xfId="1" applyFont="1" applyBorder="1" applyAlignment="1">
      <alignment shrinkToFit="1"/>
    </xf>
    <xf numFmtId="0" fontId="14" fillId="0" borderId="49" xfId="1" applyFont="1" applyBorder="1"/>
    <xf numFmtId="0" fontId="13" fillId="0" borderId="0" xfId="1" applyFont="1"/>
    <xf numFmtId="0" fontId="14" fillId="0" borderId="37" xfId="1" applyFont="1" applyBorder="1"/>
    <xf numFmtId="0" fontId="14" fillId="0" borderId="0" xfId="1" applyFont="1" applyBorder="1"/>
    <xf numFmtId="0" fontId="14" fillId="0" borderId="50" xfId="1" applyFont="1" applyBorder="1"/>
    <xf numFmtId="3" fontId="14" fillId="0" borderId="51" xfId="1" applyNumberFormat="1" applyFont="1" applyBorder="1"/>
    <xf numFmtId="0" fontId="14" fillId="0" borderId="52" xfId="1" applyFont="1" applyBorder="1"/>
    <xf numFmtId="0" fontId="18" fillId="2" borderId="30" xfId="1" applyFont="1" applyFill="1" applyBorder="1"/>
    <xf numFmtId="0" fontId="18" fillId="2" borderId="32" xfId="1" applyFont="1" applyFill="1" applyBorder="1"/>
    <xf numFmtId="0" fontId="18" fillId="2" borderId="31" xfId="1" applyFont="1" applyFill="1" applyBorder="1"/>
    <xf numFmtId="0" fontId="18" fillId="2" borderId="53" xfId="1" applyFont="1" applyFill="1" applyBorder="1"/>
    <xf numFmtId="0" fontId="18" fillId="2" borderId="54" xfId="1" applyFont="1" applyFill="1" applyBorder="1"/>
    <xf numFmtId="0" fontId="14" fillId="0" borderId="38" xfId="1" applyFont="1" applyBorder="1"/>
    <xf numFmtId="0" fontId="14" fillId="0" borderId="0" xfId="1" applyFont="1"/>
    <xf numFmtId="0" fontId="14" fillId="0" borderId="26" xfId="1" applyFont="1" applyBorder="1"/>
    <xf numFmtId="0" fontId="14" fillId="0" borderId="55" xfId="1" applyFont="1" applyBorder="1"/>
    <xf numFmtId="0" fontId="14" fillId="0" borderId="0" xfId="1" applyFont="1" applyBorder="1" applyAlignment="1">
      <alignment horizontal="right"/>
    </xf>
    <xf numFmtId="170" fontId="14" fillId="0" borderId="0" xfId="1" applyNumberFormat="1" applyFont="1" applyBorder="1"/>
    <xf numFmtId="0" fontId="14" fillId="0" borderId="0" xfId="1" applyFont="1" applyFill="1" applyBorder="1"/>
    <xf numFmtId="0" fontId="14" fillId="0" borderId="56" xfId="1" applyFont="1" applyBorder="1"/>
    <xf numFmtId="0" fontId="14" fillId="0" borderId="27" xfId="1" applyFont="1" applyBorder="1"/>
    <xf numFmtId="0" fontId="14" fillId="0" borderId="57" xfId="1" applyFont="1" applyBorder="1"/>
    <xf numFmtId="0" fontId="14" fillId="0" borderId="25" xfId="1" applyFont="1" applyBorder="1"/>
    <xf numFmtId="171" fontId="14" fillId="0" borderId="58" xfId="1" applyNumberFormat="1" applyFont="1" applyBorder="1" applyAlignment="1">
      <alignment horizontal="right"/>
    </xf>
    <xf numFmtId="0" fontId="14" fillId="0" borderId="58" xfId="1" applyFont="1" applyBorder="1"/>
    <xf numFmtId="0" fontId="14" fillId="0" borderId="10" xfId="1" applyFont="1" applyBorder="1"/>
    <xf numFmtId="171" fontId="14" fillId="0" borderId="23" xfId="1" applyNumberFormat="1" applyFont="1" applyBorder="1" applyAlignment="1">
      <alignment horizontal="right"/>
    </xf>
    <xf numFmtId="0" fontId="21" fillId="2" borderId="50" xfId="1" applyFont="1" applyFill="1" applyBorder="1"/>
    <xf numFmtId="0" fontId="21" fillId="2" borderId="51" xfId="1" applyFont="1" applyFill="1" applyBorder="1"/>
    <xf numFmtId="0" fontId="21" fillId="2" borderId="52" xfId="1" applyFont="1" applyFill="1" applyBorder="1"/>
    <xf numFmtId="0" fontId="3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8" fillId="2" borderId="10" xfId="1" applyFont="1" applyFill="1" applyBorder="1"/>
    <xf numFmtId="3" fontId="14" fillId="0" borderId="59" xfId="1" applyNumberFormat="1" applyFont="1" applyBorder="1"/>
    <xf numFmtId="0" fontId="0" fillId="0" borderId="0" xfId="0" applyFill="1" applyBorder="1"/>
    <xf numFmtId="4" fontId="0" fillId="0" borderId="0" xfId="0" applyNumberFormat="1"/>
    <xf numFmtId="0" fontId="4" fillId="0" borderId="0" xfId="0" applyFont="1"/>
    <xf numFmtId="0" fontId="0" fillId="2" borderId="25" xfId="0" applyFill="1" applyBorder="1"/>
    <xf numFmtId="0" fontId="13" fillId="2" borderId="0" xfId="0" applyFont="1" applyFill="1" applyBorder="1"/>
    <xf numFmtId="0" fontId="1" fillId="2" borderId="0" xfId="0" applyFont="1" applyFill="1" applyBorder="1"/>
    <xf numFmtId="4" fontId="4" fillId="2" borderId="0" xfId="0" applyNumberFormat="1" applyFont="1" applyFill="1" applyBorder="1"/>
    <xf numFmtId="0" fontId="0" fillId="2" borderId="0" xfId="0" applyFill="1" applyBorder="1"/>
    <xf numFmtId="0" fontId="0" fillId="0" borderId="22" xfId="0" applyBorder="1" applyAlignment="1">
      <alignment horizontal="left"/>
    </xf>
    <xf numFmtId="0" fontId="1" fillId="0" borderId="26" xfId="0" applyFont="1" applyBorder="1"/>
    <xf numFmtId="167" fontId="9" fillId="0" borderId="23" xfId="0" applyNumberFormat="1" applyFont="1" applyBorder="1"/>
    <xf numFmtId="0" fontId="1" fillId="0" borderId="33" xfId="0" applyFont="1" applyBorder="1" applyAlignment="1">
      <alignment vertical="top"/>
    </xf>
    <xf numFmtId="0" fontId="0" fillId="0" borderId="33" xfId="0" applyBorder="1" applyAlignment="1">
      <alignment horizontal="left"/>
    </xf>
    <xf numFmtId="0" fontId="0" fillId="0" borderId="21" xfId="0" applyBorder="1" applyAlignment="1">
      <alignment horizontal="left"/>
    </xf>
    <xf numFmtId="0" fontId="1" fillId="0" borderId="21" xfId="0" applyFont="1" applyBorder="1" applyAlignment="1">
      <alignment vertical="top"/>
    </xf>
    <xf numFmtId="0" fontId="1" fillId="2" borderId="25" xfId="0" applyFont="1" applyFill="1" applyBorder="1" applyAlignment="1"/>
    <xf numFmtId="0" fontId="1" fillId="0" borderId="22" xfId="0" applyFont="1" applyBorder="1"/>
    <xf numFmtId="167" fontId="9" fillId="0" borderId="10" xfId="0" applyNumberFormat="1" applyFont="1" applyBorder="1"/>
    <xf numFmtId="166" fontId="9" fillId="0" borderId="10" xfId="0" applyNumberFormat="1" applyFont="1" applyFill="1" applyBorder="1"/>
    <xf numFmtId="166" fontId="9" fillId="0" borderId="10" xfId="0" applyNumberFormat="1" applyFont="1" applyBorder="1"/>
    <xf numFmtId="166" fontId="9" fillId="0" borderId="23" xfId="0" applyNumberFormat="1" applyFont="1" applyBorder="1"/>
    <xf numFmtId="0" fontId="0" fillId="0" borderId="25" xfId="0" applyBorder="1"/>
    <xf numFmtId="0" fontId="0" fillId="0" borderId="25" xfId="0" applyFill="1" applyBorder="1"/>
    <xf numFmtId="0" fontId="0" fillId="0" borderId="0" xfId="0" applyBorder="1" applyAlignment="1"/>
    <xf numFmtId="0" fontId="14" fillId="0" borderId="21" xfId="0" applyFont="1" applyBorder="1" applyAlignment="1">
      <alignment horizontal="left"/>
    </xf>
    <xf numFmtId="169" fontId="6" fillId="0" borderId="0" xfId="0" applyNumberFormat="1" applyFont="1" applyBorder="1"/>
    <xf numFmtId="0" fontId="25" fillId="0" borderId="0" xfId="0" applyFont="1" applyBorder="1"/>
    <xf numFmtId="0" fontId="12" fillId="2" borderId="0" xfId="0" applyFont="1" applyFill="1" applyBorder="1"/>
    <xf numFmtId="0" fontId="16" fillId="0" borderId="26" xfId="0" applyFont="1" applyBorder="1" applyAlignment="1">
      <alignment wrapText="1"/>
    </xf>
    <xf numFmtId="0" fontId="0" fillId="0" borderId="26" xfId="0" applyBorder="1" applyAlignment="1">
      <alignment wrapText="1"/>
    </xf>
    <xf numFmtId="166" fontId="9" fillId="0" borderId="24" xfId="0" applyNumberFormat="1" applyFont="1" applyBorder="1"/>
    <xf numFmtId="0" fontId="0" fillId="0" borderId="26" xfId="0" applyBorder="1" applyAlignment="1"/>
    <xf numFmtId="0" fontId="0" fillId="0" borderId="23" xfId="0" applyBorder="1" applyAlignment="1">
      <alignment horizontal="right" wrapText="1"/>
    </xf>
    <xf numFmtId="0" fontId="0" fillId="0" borderId="23" xfId="0" applyBorder="1" applyAlignment="1">
      <alignment horizontal="right"/>
    </xf>
    <xf numFmtId="4" fontId="1" fillId="0" borderId="0" xfId="0" applyNumberFormat="1" applyFont="1" applyBorder="1"/>
    <xf numFmtId="4" fontId="26" fillId="0" borderId="0" xfId="0" applyNumberFormat="1" applyFont="1" applyAlignment="1">
      <alignment horizontal="center"/>
    </xf>
    <xf numFmtId="0" fontId="28" fillId="0" borderId="0" xfId="0" applyFont="1"/>
    <xf numFmtId="173" fontId="0" fillId="0" borderId="0" xfId="0" applyNumberFormat="1"/>
    <xf numFmtId="2" fontId="0" fillId="0" borderId="0" xfId="0" applyNumberFormat="1"/>
    <xf numFmtId="2" fontId="0" fillId="0" borderId="21" xfId="0" applyNumberFormat="1" applyFill="1" applyBorder="1"/>
    <xf numFmtId="0" fontId="1" fillId="0" borderId="26" xfId="0" applyFont="1" applyFill="1" applyBorder="1"/>
    <xf numFmtId="167" fontId="9" fillId="0" borderId="0" xfId="0" applyNumberFormat="1" applyFont="1" applyFill="1" applyBorder="1"/>
    <xf numFmtId="167" fontId="9" fillId="0" borderId="23" xfId="0" applyNumberFormat="1" applyFont="1" applyFill="1" applyBorder="1"/>
    <xf numFmtId="168" fontId="1" fillId="0" borderId="0" xfId="0" applyNumberFormat="1" applyFont="1" applyFill="1" applyBorder="1"/>
    <xf numFmtId="0" fontId="0" fillId="0" borderId="22" xfId="0" applyFill="1" applyBorder="1" applyAlignment="1">
      <alignment horizontal="left"/>
    </xf>
    <xf numFmtId="0" fontId="0" fillId="0" borderId="21" xfId="0" applyFill="1" applyBorder="1" applyAlignment="1">
      <alignment horizontal="left"/>
    </xf>
    <xf numFmtId="0" fontId="0" fillId="0" borderId="33" xfId="0" applyFill="1" applyBorder="1" applyAlignment="1">
      <alignment horizontal="left"/>
    </xf>
    <xf numFmtId="0" fontId="1" fillId="0" borderId="10" xfId="0" applyFont="1" applyFill="1" applyBorder="1"/>
    <xf numFmtId="166" fontId="9" fillId="0" borderId="23" xfId="0" applyNumberFormat="1" applyFont="1" applyFill="1" applyBorder="1"/>
    <xf numFmtId="167" fontId="9" fillId="0" borderId="10" xfId="0" applyNumberFormat="1" applyFont="1" applyFill="1" applyBorder="1"/>
    <xf numFmtId="0" fontId="29" fillId="0" borderId="0" xfId="0" applyFont="1"/>
    <xf numFmtId="0" fontId="29" fillId="0" borderId="0" xfId="0" applyFont="1" applyFill="1" applyBorder="1"/>
    <xf numFmtId="4" fontId="32" fillId="0" borderId="21" xfId="0" applyNumberFormat="1" applyFont="1" applyBorder="1"/>
    <xf numFmtId="0" fontId="14" fillId="0" borderId="0" xfId="0" applyFont="1" applyBorder="1" applyAlignment="1">
      <alignment horizontal="left"/>
    </xf>
    <xf numFmtId="0" fontId="1" fillId="3" borderId="26" xfId="0" applyFont="1" applyFill="1" applyBorder="1"/>
    <xf numFmtId="167" fontId="9" fillId="3" borderId="0" xfId="0" applyNumberFormat="1" applyFont="1" applyFill="1" applyBorder="1"/>
    <xf numFmtId="0" fontId="1" fillId="3" borderId="0" xfId="0" applyFont="1" applyFill="1" applyBorder="1"/>
    <xf numFmtId="167" fontId="9" fillId="3" borderId="23" xfId="0" applyNumberFormat="1" applyFont="1" applyFill="1" applyBorder="1"/>
    <xf numFmtId="0" fontId="29" fillId="3" borderId="22" xfId="0" applyFont="1" applyFill="1" applyBorder="1" applyAlignment="1">
      <alignment horizontal="left"/>
    </xf>
    <xf numFmtId="0" fontId="1" fillId="3" borderId="22" xfId="0" applyFont="1" applyFill="1" applyBorder="1"/>
    <xf numFmtId="0" fontId="1" fillId="3" borderId="10" xfId="0" applyFont="1" applyFill="1" applyBorder="1"/>
    <xf numFmtId="166" fontId="9" fillId="3" borderId="10" xfId="0" applyNumberFormat="1" applyFont="1" applyFill="1" applyBorder="1"/>
    <xf numFmtId="166" fontId="9" fillId="3" borderId="23" xfId="0" applyNumberFormat="1" applyFont="1" applyFill="1" applyBorder="1"/>
    <xf numFmtId="0" fontId="1" fillId="0" borderId="0" xfId="0" applyFont="1" applyBorder="1" applyAlignment="1">
      <alignment vertical="top"/>
    </xf>
    <xf numFmtId="0" fontId="16" fillId="0" borderId="0" xfId="0" applyFont="1" applyFill="1" applyBorder="1" applyAlignment="1"/>
    <xf numFmtId="0" fontId="0" fillId="0" borderId="0" xfId="0"/>
    <xf numFmtId="0" fontId="0" fillId="0" borderId="0" xfId="0" applyBorder="1" applyAlignment="1">
      <alignment vertical="top"/>
    </xf>
    <xf numFmtId="0" fontId="16" fillId="0" borderId="0" xfId="0" applyFont="1" applyBorder="1" applyAlignment="1"/>
    <xf numFmtId="0" fontId="4" fillId="0" borderId="0" xfId="0" applyFont="1" applyBorder="1" applyAlignment="1">
      <alignment horizontal="left"/>
    </xf>
    <xf numFmtId="0" fontId="1" fillId="0" borderId="0" xfId="0" applyFont="1" applyFill="1" applyBorder="1" applyAlignment="1">
      <alignment vertical="top"/>
    </xf>
    <xf numFmtId="0" fontId="27" fillId="0" borderId="0" xfId="0" applyFont="1" applyBorder="1"/>
    <xf numFmtId="0" fontId="23" fillId="0" borderId="0" xfId="0" applyFont="1" applyBorder="1"/>
    <xf numFmtId="0" fontId="2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4" fontId="13" fillId="0" borderId="0" xfId="0" applyNumberFormat="1" applyFont="1" applyBorder="1"/>
    <xf numFmtId="4" fontId="4" fillId="0" borderId="0" xfId="0" applyNumberFormat="1" applyFont="1" applyBorder="1"/>
    <xf numFmtId="173" fontId="0" fillId="0" borderId="0" xfId="0" applyNumberFormat="1" applyBorder="1"/>
    <xf numFmtId="4" fontId="1" fillId="0" borderId="0" xfId="0" applyNumberFormat="1" applyFont="1" applyBorder="1" applyAlignment="1">
      <alignment horizontal="right"/>
    </xf>
    <xf numFmtId="0" fontId="26" fillId="0" borderId="0" xfId="0" applyFont="1" applyBorder="1" applyAlignment="1">
      <alignment horizontal="center"/>
    </xf>
    <xf numFmtId="0" fontId="28" fillId="0" borderId="0" xfId="0" applyFont="1" applyBorder="1"/>
    <xf numFmtId="0" fontId="12" fillId="0" borderId="0" xfId="0" applyFont="1" applyBorder="1"/>
    <xf numFmtId="166" fontId="9" fillId="0" borderId="0" xfId="0" applyNumberFormat="1" applyFont="1" applyFill="1" applyBorder="1"/>
    <xf numFmtId="166" fontId="9" fillId="0" borderId="0" xfId="0" applyNumberFormat="1" applyFont="1" applyBorder="1"/>
    <xf numFmtId="0" fontId="4" fillId="0" borderId="0" xfId="0" applyFont="1" applyBorder="1"/>
    <xf numFmtId="2" fontId="0" fillId="0" borderId="0" xfId="0" applyNumberFormat="1" applyBorder="1"/>
    <xf numFmtId="2" fontId="13" fillId="0" borderId="0" xfId="0" applyNumberFormat="1" applyFont="1" applyBorder="1"/>
    <xf numFmtId="173" fontId="13" fillId="0" borderId="0" xfId="0" applyNumberFormat="1" applyFont="1" applyBorder="1"/>
    <xf numFmtId="2" fontId="28" fillId="0" borderId="0" xfId="0" applyNumberFormat="1" applyFont="1" applyBorder="1"/>
    <xf numFmtId="0" fontId="28" fillId="0" borderId="0" xfId="0" applyFont="1" applyBorder="1" applyAlignment="1">
      <alignment horizontal="right"/>
    </xf>
    <xf numFmtId="9" fontId="0" fillId="0" borderId="0" xfId="0" applyNumberFormat="1" applyBorder="1"/>
    <xf numFmtId="2" fontId="12" fillId="0" borderId="0" xfId="0" applyNumberFormat="1" applyFont="1" applyBorder="1"/>
    <xf numFmtId="0" fontId="29" fillId="0" borderId="0" xfId="0" applyFont="1" applyBorder="1"/>
    <xf numFmtId="4" fontId="23" fillId="0" borderId="0" xfId="0" applyNumberFormat="1" applyFont="1" applyBorder="1"/>
    <xf numFmtId="4" fontId="29" fillId="0" borderId="0" xfId="0" applyNumberFormat="1" applyFont="1" applyBorder="1"/>
    <xf numFmtId="4" fontId="31" fillId="0" borderId="0" xfId="0" applyNumberFormat="1" applyFont="1" applyBorder="1"/>
    <xf numFmtId="173" fontId="23" fillId="0" borderId="0" xfId="0" applyNumberFormat="1" applyFont="1" applyBorder="1"/>
    <xf numFmtId="4" fontId="24" fillId="0" borderId="0" xfId="0" applyNumberFormat="1" applyFont="1" applyBorder="1"/>
    <xf numFmtId="173" fontId="12" fillId="0" borderId="0" xfId="0" applyNumberFormat="1" applyFont="1" applyBorder="1"/>
    <xf numFmtId="2" fontId="24" fillId="0" borderId="0" xfId="0" applyNumberFormat="1" applyFont="1" applyBorder="1" applyAlignment="1">
      <alignment horizontal="center"/>
    </xf>
    <xf numFmtId="0" fontId="0" fillId="0" borderId="23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24" xfId="0" applyBorder="1"/>
    <xf numFmtId="0" fontId="3" fillId="0" borderId="25" xfId="0" applyFont="1" applyBorder="1" applyAlignment="1">
      <alignment vertical="center"/>
    </xf>
    <xf numFmtId="0" fontId="0" fillId="0" borderId="58" xfId="0" applyBorder="1"/>
    <xf numFmtId="0" fontId="0" fillId="0" borderId="26" xfId="0" applyBorder="1"/>
    <xf numFmtId="0" fontId="0" fillId="0" borderId="38" xfId="0" applyBorder="1"/>
    <xf numFmtId="0" fontId="4" fillId="0" borderId="38" xfId="0" applyFont="1" applyBorder="1" applyAlignment="1">
      <alignment horizontal="left"/>
    </xf>
    <xf numFmtId="0" fontId="0" fillId="0" borderId="26" xfId="0" applyBorder="1" applyAlignment="1">
      <alignment horizontal="right" vertical="top"/>
    </xf>
    <xf numFmtId="0" fontId="13" fillId="0" borderId="38" xfId="0" applyFont="1" applyBorder="1"/>
    <xf numFmtId="0" fontId="13" fillId="2" borderId="26" xfId="0" applyFont="1" applyFill="1" applyBorder="1"/>
    <xf numFmtId="4" fontId="3" fillId="2" borderId="21" xfId="0" applyNumberFormat="1" applyFont="1" applyFill="1" applyBorder="1"/>
    <xf numFmtId="4" fontId="4" fillId="2" borderId="38" xfId="0" applyNumberFormat="1" applyFont="1" applyFill="1" applyBorder="1"/>
    <xf numFmtId="0" fontId="13" fillId="2" borderId="24" xfId="0" applyFont="1" applyFill="1" applyBorder="1"/>
    <xf numFmtId="0" fontId="12" fillId="2" borderId="26" xfId="0" applyFont="1" applyFill="1" applyBorder="1"/>
    <xf numFmtId="0" fontId="0" fillId="2" borderId="26" xfId="0" applyFill="1" applyBorder="1"/>
    <xf numFmtId="0" fontId="0" fillId="0" borderId="65" xfId="0" applyBorder="1" applyAlignment="1">
      <alignment horizontal="right" vertical="top"/>
    </xf>
    <xf numFmtId="0" fontId="0" fillId="0" borderId="21" xfId="0" applyBorder="1" applyAlignment="1">
      <alignment horizontal="right" vertical="top"/>
    </xf>
    <xf numFmtId="0" fontId="0" fillId="3" borderId="65" xfId="0" applyFill="1" applyBorder="1" applyAlignment="1">
      <alignment horizontal="right" vertical="top"/>
    </xf>
    <xf numFmtId="0" fontId="0" fillId="3" borderId="21" xfId="0" applyFill="1" applyBorder="1" applyAlignment="1">
      <alignment horizontal="right" vertical="top"/>
    </xf>
    <xf numFmtId="0" fontId="0" fillId="0" borderId="38" xfId="0" applyBorder="1" applyAlignment="1">
      <alignment vertical="top"/>
    </xf>
    <xf numFmtId="4" fontId="3" fillId="2" borderId="38" xfId="0" applyNumberFormat="1" applyFont="1" applyFill="1" applyBorder="1"/>
    <xf numFmtId="0" fontId="0" fillId="0" borderId="38" xfId="0" applyBorder="1" applyAlignment="1"/>
    <xf numFmtId="0" fontId="0" fillId="2" borderId="38" xfId="0" applyFill="1" applyBorder="1"/>
    <xf numFmtId="0" fontId="14" fillId="4" borderId="21" xfId="0" applyFont="1" applyFill="1" applyBorder="1" applyAlignment="1">
      <alignment horizontal="left"/>
    </xf>
    <xf numFmtId="4" fontId="0" fillId="0" borderId="56" xfId="0" applyNumberFormat="1" applyBorder="1"/>
    <xf numFmtId="0" fontId="27" fillId="0" borderId="38" xfId="0" applyFont="1" applyBorder="1"/>
    <xf numFmtId="0" fontId="27" fillId="0" borderId="38" xfId="0" applyFont="1" applyBorder="1" applyAlignment="1">
      <alignment horizontal="center"/>
    </xf>
    <xf numFmtId="0" fontId="14" fillId="4" borderId="21" xfId="0" applyFont="1" applyFill="1" applyBorder="1" applyAlignment="1">
      <alignment horizontal="left" vertical="top" wrapText="1"/>
    </xf>
    <xf numFmtId="0" fontId="1" fillId="0" borderId="21" xfId="0" applyFont="1" applyBorder="1" applyAlignment="1">
      <alignment horizontal="right" vertical="top"/>
    </xf>
    <xf numFmtId="0" fontId="0" fillId="0" borderId="27" xfId="0" applyBorder="1"/>
    <xf numFmtId="0" fontId="0" fillId="0" borderId="28" xfId="0" applyBorder="1"/>
    <xf numFmtId="0" fontId="0" fillId="0" borderId="56" xfId="0" applyBorder="1"/>
    <xf numFmtId="14" fontId="14" fillId="0" borderId="38" xfId="1" applyNumberFormat="1" applyFont="1" applyFill="1" applyBorder="1"/>
    <xf numFmtId="0" fontId="19" fillId="0" borderId="40" xfId="1" applyFont="1" applyFill="1" applyBorder="1" applyAlignment="1">
      <alignment horizontal="left"/>
    </xf>
    <xf numFmtId="0" fontId="34" fillId="4" borderId="21" xfId="0" applyFont="1" applyFill="1" applyBorder="1" applyAlignment="1">
      <alignment horizontal="center" vertical="top" wrapText="1"/>
    </xf>
    <xf numFmtId="0" fontId="18" fillId="4" borderId="21" xfId="0" applyFont="1" applyFill="1" applyBorder="1" applyAlignment="1">
      <alignment horizontal="center" vertical="top" wrapText="1"/>
    </xf>
    <xf numFmtId="4" fontId="2" fillId="0" borderId="0" xfId="0" applyNumberFormat="1" applyFont="1" applyAlignment="1">
      <alignment horizontal="center"/>
    </xf>
    <xf numFmtId="0" fontId="7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top" shrinkToFit="1"/>
    </xf>
    <xf numFmtId="49" fontId="0" fillId="0" borderId="60" xfId="0" applyNumberFormat="1" applyBorder="1" applyAlignment="1">
      <alignment vertical="top" shrinkToFit="1"/>
    </xf>
    <xf numFmtId="49" fontId="0" fillId="0" borderId="10" xfId="0" applyNumberFormat="1" applyBorder="1" applyAlignment="1">
      <alignment vertical="top" shrinkToFit="1"/>
    </xf>
    <xf numFmtId="49" fontId="0" fillId="0" borderId="61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62" xfId="0" applyNumberFormat="1" applyBorder="1" applyAlignment="1">
      <alignment vertical="top" shrinkToFit="1"/>
    </xf>
    <xf numFmtId="0" fontId="1" fillId="0" borderId="0" xfId="1" applyAlignment="1">
      <alignment horizontal="left" wrapText="1"/>
    </xf>
    <xf numFmtId="172" fontId="14" fillId="0" borderId="22" xfId="1" applyNumberFormat="1" applyFont="1" applyBorder="1" applyAlignment="1">
      <alignment horizontal="right" indent="2"/>
    </xf>
    <xf numFmtId="172" fontId="14" fillId="0" borderId="40" xfId="1" applyNumberFormat="1" applyFont="1" applyBorder="1" applyAlignment="1">
      <alignment horizontal="right" indent="2"/>
    </xf>
    <xf numFmtId="172" fontId="21" fillId="2" borderId="63" xfId="1" applyNumberFormat="1" applyFont="1" applyFill="1" applyBorder="1" applyAlignment="1">
      <alignment horizontal="right" indent="2"/>
    </xf>
    <xf numFmtId="172" fontId="21" fillId="2" borderId="64" xfId="1" applyNumberFormat="1" applyFont="1" applyFill="1" applyBorder="1" applyAlignment="1">
      <alignment horizontal="right" indent="2"/>
    </xf>
    <xf numFmtId="0" fontId="5" fillId="0" borderId="0" xfId="1" applyFont="1" applyAlignment="1">
      <alignment horizontal="left" vertical="top" wrapText="1"/>
    </xf>
    <xf numFmtId="0" fontId="19" fillId="0" borderId="21" xfId="1" applyFont="1" applyFill="1" applyBorder="1" applyAlignment="1">
      <alignment horizontal="left"/>
    </xf>
    <xf numFmtId="0" fontId="19" fillId="0" borderId="22" xfId="1" applyFont="1" applyFill="1" applyBorder="1" applyAlignment="1">
      <alignment horizontal="left"/>
    </xf>
    <xf numFmtId="0" fontId="14" fillId="0" borderId="50" xfId="1" applyFont="1" applyBorder="1" applyAlignment="1">
      <alignment horizontal="center" shrinkToFit="1"/>
    </xf>
    <xf numFmtId="0" fontId="14" fillId="0" borderId="52" xfId="1" applyFont="1" applyBorder="1" applyAlignment="1">
      <alignment horizontal="center" shrinkToFit="1"/>
    </xf>
    <xf numFmtId="0" fontId="19" fillId="0" borderId="21" xfId="1" applyFont="1" applyBorder="1" applyAlignment="1">
      <alignment horizontal="left"/>
    </xf>
    <xf numFmtId="0" fontId="19" fillId="0" borderId="21" xfId="1" applyFont="1" applyBorder="1" applyAlignment="1">
      <alignment horizontal="center"/>
    </xf>
    <xf numFmtId="0" fontId="0" fillId="0" borderId="21" xfId="0" applyBorder="1" applyAlignment="1"/>
    <xf numFmtId="0" fontId="1" fillId="0" borderId="21" xfId="0" applyFont="1" applyBorder="1" applyAlignment="1"/>
    <xf numFmtId="0" fontId="29" fillId="0" borderId="21" xfId="0" applyFont="1" applyBorder="1" applyAlignment="1"/>
    <xf numFmtId="0" fontId="3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3" xfId="0" applyBorder="1" applyAlignment="1">
      <alignment horizontal="left"/>
    </xf>
    <xf numFmtId="0" fontId="16" fillId="0" borderId="22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23" xfId="0" applyFont="1" applyBorder="1" applyAlignment="1">
      <alignment wrapText="1"/>
    </xf>
    <xf numFmtId="0" fontId="0" fillId="0" borderId="65" xfId="0" applyFill="1" applyBorder="1" applyAlignment="1">
      <alignment horizontal="right" vertical="top"/>
    </xf>
    <xf numFmtId="0" fontId="0" fillId="0" borderId="66" xfId="0" applyFill="1" applyBorder="1" applyAlignment="1">
      <alignment horizontal="right" vertical="top"/>
    </xf>
    <xf numFmtId="0" fontId="0" fillId="0" borderId="33" xfId="0" applyFill="1" applyBorder="1" applyAlignment="1">
      <alignment horizontal="right" vertical="top"/>
    </xf>
    <xf numFmtId="0" fontId="33" fillId="0" borderId="0" xfId="0" applyFont="1" applyBorder="1" applyAlignment="1">
      <alignment wrapText="1"/>
    </xf>
    <xf numFmtId="0" fontId="33" fillId="0" borderId="38" xfId="0" applyFont="1" applyBorder="1" applyAlignment="1">
      <alignment wrapText="1"/>
    </xf>
    <xf numFmtId="0" fontId="0" fillId="0" borderId="33" xfId="0" applyFill="1" applyBorder="1" applyAlignment="1"/>
    <xf numFmtId="0" fontId="1" fillId="0" borderId="10" xfId="0" applyFont="1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23" xfId="0" applyFill="1" applyBorder="1" applyAlignment="1">
      <alignment horizontal="left" wrapText="1"/>
    </xf>
    <xf numFmtId="0" fontId="16" fillId="0" borderId="22" xfId="0" applyFont="1" applyBorder="1" applyAlignment="1"/>
    <xf numFmtId="0" fontId="0" fillId="0" borderId="10" xfId="0" applyBorder="1" applyAlignment="1"/>
    <xf numFmtId="0" fontId="0" fillId="0" borderId="23" xfId="0" applyBorder="1" applyAlignment="1"/>
    <xf numFmtId="0" fontId="1" fillId="0" borderId="22" xfId="0" applyFont="1" applyFill="1" applyBorder="1" applyAlignment="1">
      <alignment horizontal="left" wrapText="1"/>
    </xf>
    <xf numFmtId="0" fontId="1" fillId="4" borderId="22" xfId="0" applyFont="1" applyFill="1" applyBorder="1" applyAlignment="1">
      <alignment horizontal="left" wrapText="1"/>
    </xf>
    <xf numFmtId="0" fontId="0" fillId="4" borderId="10" xfId="0" applyFill="1" applyBorder="1" applyAlignment="1">
      <alignment horizontal="left" wrapText="1"/>
    </xf>
    <xf numFmtId="0" fontId="0" fillId="4" borderId="23" xfId="0" applyFill="1" applyBorder="1" applyAlignment="1">
      <alignment horizontal="left" wrapText="1"/>
    </xf>
    <xf numFmtId="0" fontId="16" fillId="0" borderId="22" xfId="0" applyFont="1" applyFill="1" applyBorder="1" applyAlignment="1">
      <alignment wrapText="1"/>
    </xf>
    <xf numFmtId="0" fontId="16" fillId="0" borderId="10" xfId="0" applyFont="1" applyFill="1" applyBorder="1" applyAlignment="1">
      <alignment wrapText="1"/>
    </xf>
    <xf numFmtId="0" fontId="16" fillId="0" borderId="23" xfId="0" applyFont="1" applyFill="1" applyBorder="1" applyAlignment="1">
      <alignment wrapText="1"/>
    </xf>
    <xf numFmtId="0" fontId="0" fillId="0" borderId="21" xfId="0" applyFill="1" applyBorder="1" applyAlignment="1">
      <alignment horizontal="right" vertical="top"/>
    </xf>
    <xf numFmtId="0" fontId="0" fillId="0" borderId="10" xfId="0" applyBorder="1" applyAlignment="1">
      <alignment wrapText="1"/>
    </xf>
    <xf numFmtId="0" fontId="0" fillId="0" borderId="23" xfId="0" applyBorder="1" applyAlignment="1">
      <alignment wrapText="1"/>
    </xf>
    <xf numFmtId="0" fontId="1" fillId="0" borderId="22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16" fillId="3" borderId="22" xfId="0" applyFont="1" applyFill="1" applyBorder="1" applyAlignment="1">
      <alignment wrapText="1"/>
    </xf>
    <xf numFmtId="0" fontId="16" fillId="3" borderId="10" xfId="0" applyFont="1" applyFill="1" applyBorder="1" applyAlignment="1">
      <alignment wrapText="1"/>
    </xf>
    <xf numFmtId="0" fontId="16" fillId="3" borderId="23" xfId="0" applyFont="1" applyFill="1" applyBorder="1" applyAlignment="1">
      <alignment wrapText="1"/>
    </xf>
    <xf numFmtId="0" fontId="1" fillId="4" borderId="10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0" fillId="3" borderId="23" xfId="0" applyFill="1" applyBorder="1" applyAlignment="1">
      <alignment horizontal="left" wrapText="1"/>
    </xf>
    <xf numFmtId="0" fontId="1" fillId="3" borderId="22" xfId="0" applyFont="1" applyFill="1" applyBorder="1" applyAlignment="1">
      <alignment horizontal="left" wrapText="1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58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0" fillId="0" borderId="22" xfId="0" applyFont="1" applyBorder="1" applyAlignment="1">
      <alignment wrapText="1"/>
    </xf>
    <xf numFmtId="0" fontId="30" fillId="0" borderId="10" xfId="0" applyFont="1" applyBorder="1" applyAlignment="1">
      <alignment wrapText="1"/>
    </xf>
    <xf numFmtId="0" fontId="30" fillId="0" borderId="23" xfId="0" applyFont="1" applyBorder="1" applyAlignment="1">
      <alignment wrapText="1"/>
    </xf>
    <xf numFmtId="0" fontId="30" fillId="3" borderId="22" xfId="0" applyFont="1" applyFill="1" applyBorder="1" applyAlignment="1">
      <alignment wrapText="1"/>
    </xf>
    <xf numFmtId="0" fontId="30" fillId="3" borderId="10" xfId="0" applyFont="1" applyFill="1" applyBorder="1" applyAlignment="1">
      <alignment wrapText="1"/>
    </xf>
    <xf numFmtId="0" fontId="30" fillId="3" borderId="23" xfId="0" applyFont="1" applyFill="1" applyBorder="1" applyAlignment="1">
      <alignment wrapText="1"/>
    </xf>
    <xf numFmtId="0" fontId="4" fillId="0" borderId="0" xfId="0" applyFont="1" applyBorder="1" applyAlignment="1">
      <alignment horizontal="left"/>
    </xf>
    <xf numFmtId="0" fontId="1" fillId="0" borderId="65" xfId="0" applyFont="1" applyBorder="1" applyAlignment="1">
      <alignment horizontal="right" vertical="top"/>
    </xf>
    <xf numFmtId="0" fontId="0" fillId="0" borderId="66" xfId="0" applyBorder="1" applyAlignment="1">
      <alignment horizontal="right" vertical="top"/>
    </xf>
    <xf numFmtId="0" fontId="0" fillId="0" borderId="33" xfId="0" applyBorder="1" applyAlignment="1">
      <alignment horizontal="right" vertical="top"/>
    </xf>
    <xf numFmtId="0" fontId="16" fillId="0" borderId="22" xfId="0" applyFont="1" applyFill="1" applyBorder="1" applyAlignment="1"/>
    <xf numFmtId="0" fontId="16" fillId="0" borderId="10" xfId="0" applyFont="1" applyBorder="1" applyAlignment="1"/>
    <xf numFmtId="0" fontId="16" fillId="0" borderId="23" xfId="0" applyFont="1" applyBorder="1" applyAlignment="1"/>
    <xf numFmtId="0" fontId="3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 wrapText="1"/>
    </xf>
    <xf numFmtId="0" fontId="0" fillId="0" borderId="10" xfId="0" applyFill="1" applyBorder="1" applyAlignment="1"/>
    <xf numFmtId="0" fontId="0" fillId="0" borderId="23" xfId="0" applyFill="1" applyBorder="1" applyAlignment="1"/>
    <xf numFmtId="0" fontId="11" fillId="0" borderId="0" xfId="0" applyFont="1" applyBorder="1" applyAlignment="1">
      <alignment wrapText="1"/>
    </xf>
    <xf numFmtId="0" fontId="0" fillId="0" borderId="21" xfId="0" applyBorder="1" applyAlignment="1">
      <alignment horizontal="right" vertical="top"/>
    </xf>
    <xf numFmtId="0" fontId="0" fillId="0" borderId="65" xfId="0" applyBorder="1" applyAlignment="1">
      <alignment horizontal="right" vertical="top"/>
    </xf>
    <xf numFmtId="0" fontId="0" fillId="0" borderId="33" xfId="0" applyBorder="1" applyAlignment="1"/>
    <xf numFmtId="0" fontId="0" fillId="3" borderId="65" xfId="0" applyFill="1" applyBorder="1" applyAlignment="1">
      <alignment horizontal="right" vertical="top"/>
    </xf>
    <xf numFmtId="0" fontId="0" fillId="3" borderId="66" xfId="0" applyFill="1" applyBorder="1" applyAlignment="1">
      <alignment horizontal="right" vertical="top"/>
    </xf>
    <xf numFmtId="0" fontId="0" fillId="3" borderId="33" xfId="0" applyFill="1" applyBorder="1" applyAlignment="1">
      <alignment horizontal="right" vertical="top"/>
    </xf>
    <xf numFmtId="0" fontId="0" fillId="3" borderId="21" xfId="0" applyFill="1" applyBorder="1" applyAlignment="1">
      <alignment horizontal="right" vertical="top"/>
    </xf>
    <xf numFmtId="0" fontId="0" fillId="3" borderId="33" xfId="0" applyFill="1" applyBorder="1" applyAlignment="1"/>
    <xf numFmtId="0" fontId="1" fillId="3" borderId="21" xfId="0" applyFont="1" applyFill="1" applyBorder="1" applyAlignment="1">
      <alignment horizontal="right" vertical="top"/>
    </xf>
    <xf numFmtId="0" fontId="16" fillId="3" borderId="22" xfId="0" applyFont="1" applyFill="1" applyBorder="1" applyAlignment="1"/>
    <xf numFmtId="0" fontId="0" fillId="3" borderId="10" xfId="0" applyFill="1" applyBorder="1" applyAlignment="1"/>
    <xf numFmtId="0" fontId="0" fillId="3" borderId="23" xfId="0" applyFill="1" applyBorder="1" applyAlignment="1"/>
    <xf numFmtId="0" fontId="1" fillId="3" borderId="23" xfId="0" applyFont="1" applyFill="1" applyBorder="1" applyAlignment="1">
      <alignment horizontal="left" wrapText="1"/>
    </xf>
    <xf numFmtId="0" fontId="1" fillId="3" borderId="22" xfId="0" applyFon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23" xfId="0" applyFill="1" applyBorder="1" applyAlignment="1">
      <alignment horizontal="left"/>
    </xf>
    <xf numFmtId="4" fontId="3" fillId="2" borderId="38" xfId="0" applyNumberFormat="1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61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66</v>
      </c>
      <c r="B2" s="7"/>
      <c r="C2" s="315"/>
      <c r="D2" s="315"/>
      <c r="E2" s="315"/>
      <c r="F2" s="315"/>
      <c r="G2" s="4" t="s">
        <v>62</v>
      </c>
      <c r="H2" s="11"/>
    </row>
    <row r="3" spans="1:8" ht="13.5" thickTop="1" x14ac:dyDescent="0.2"/>
    <row r="4" spans="1:8" ht="18" x14ac:dyDescent="0.25">
      <c r="A4" s="314" t="s">
        <v>63</v>
      </c>
      <c r="B4" s="314"/>
      <c r="C4" s="314"/>
      <c r="D4" s="314"/>
      <c r="E4" s="314"/>
      <c r="F4" s="314"/>
      <c r="G4" s="314"/>
      <c r="H4" s="314"/>
    </row>
    <row r="6" spans="1:8" ht="15.75" x14ac:dyDescent="0.25">
      <c r="A6" s="9" t="s">
        <v>64</v>
      </c>
      <c r="B6" s="6">
        <f>B2</f>
        <v>0</v>
      </c>
    </row>
    <row r="7" spans="1:8" ht="15.75" x14ac:dyDescent="0.25">
      <c r="B7" s="316">
        <f>C2</f>
        <v>0</v>
      </c>
      <c r="C7" s="317"/>
      <c r="D7" s="317"/>
      <c r="E7" s="317"/>
      <c r="F7" s="317"/>
      <c r="G7" s="317"/>
    </row>
    <row r="9" spans="1:8" s="9" customFormat="1" ht="12.75" customHeight="1" x14ac:dyDescent="0.2">
      <c r="A9" s="9" t="s">
        <v>65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C4F5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honeticPr fontId="15" type="noConversion"/>
  <pageMargins left="0.7" right="0.7" top="0.78740157499999996" bottom="0.78740157499999996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0"/>
  <sheetViews>
    <sheetView view="pageBreakPreview" zoomScaleNormal="100" zoomScaleSheetLayoutView="100" workbookViewId="0">
      <selection activeCell="V14" sqref="V14"/>
    </sheetView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25.7109375" customWidth="1"/>
    <col min="23" max="23" width="4.7109375" customWidth="1"/>
    <col min="24" max="25" width="12.7109375" customWidth="1"/>
    <col min="27" max="27" width="16.140625" style="214" bestFit="1" customWidth="1"/>
  </cols>
  <sheetData>
    <row r="1" spans="1:28" ht="28.5" customHeight="1" x14ac:dyDescent="0.2">
      <c r="A1" s="279"/>
      <c r="B1" s="198"/>
      <c r="C1" s="280" t="str">
        <f>'Krycí list'!A1</f>
        <v>OCENĚNÝ POLOŽKOVÝ SOUPIS PRACÍ S VÝKAZEM VÝMĚR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281"/>
      <c r="V1" s="281"/>
    </row>
    <row r="2" spans="1:28" ht="15.75" x14ac:dyDescent="0.25">
      <c r="A2" s="282"/>
      <c r="B2" s="14"/>
      <c r="C2" s="55" t="s">
        <v>97</v>
      </c>
      <c r="D2" s="56"/>
      <c r="E2" s="381" t="str">
        <f>'Krycí list'!C7</f>
        <v>PAVILON PROF. KÁBRTA</v>
      </c>
      <c r="F2" s="382"/>
      <c r="G2" s="382"/>
      <c r="H2" s="382"/>
      <c r="I2" s="382"/>
      <c r="J2" s="382"/>
      <c r="K2" s="382"/>
      <c r="L2" s="382"/>
      <c r="M2" s="382"/>
      <c r="N2" s="383"/>
      <c r="O2" s="278"/>
      <c r="P2" s="14"/>
      <c r="Q2" s="14"/>
      <c r="R2" s="14"/>
      <c r="S2" s="14"/>
      <c r="T2" s="14"/>
      <c r="U2" s="283"/>
      <c r="V2" s="283"/>
    </row>
    <row r="3" spans="1:28" ht="15.75" x14ac:dyDescent="0.25">
      <c r="A3" s="282"/>
      <c r="B3" s="14"/>
      <c r="C3" s="57" t="s">
        <v>98</v>
      </c>
      <c r="D3" s="58"/>
      <c r="E3" s="381" t="str">
        <f>'Krycí list'!C5</f>
        <v>SO 001 - OBJEKT 15</v>
      </c>
      <c r="F3" s="382"/>
      <c r="G3" s="382"/>
      <c r="H3" s="382"/>
      <c r="I3" s="382"/>
      <c r="J3" s="382"/>
      <c r="K3" s="382"/>
      <c r="L3" s="382"/>
      <c r="M3" s="382"/>
      <c r="N3" s="383"/>
      <c r="O3" s="278"/>
      <c r="P3" s="14"/>
      <c r="Q3" s="14"/>
      <c r="R3" s="14"/>
      <c r="S3" s="14"/>
      <c r="T3" s="14"/>
      <c r="U3" s="283"/>
      <c r="V3" s="283"/>
    </row>
    <row r="4" spans="1:28" ht="15.75" x14ac:dyDescent="0.25">
      <c r="A4" s="282"/>
      <c r="B4" s="14"/>
      <c r="C4" s="59" t="s">
        <v>95</v>
      </c>
      <c r="D4" s="60"/>
      <c r="E4" s="384" t="str">
        <f>Rekapitulace!B15</f>
        <v xml:space="preserve">Poplachový, zabezpečovací a tísňový systém - PZTS </v>
      </c>
      <c r="F4" s="385"/>
      <c r="G4" s="385"/>
      <c r="H4" s="385"/>
      <c r="I4" s="385"/>
      <c r="J4" s="385"/>
      <c r="K4" s="385"/>
      <c r="L4" s="385"/>
      <c r="M4" s="385"/>
      <c r="N4" s="386"/>
      <c r="O4" s="278"/>
      <c r="P4" s="14"/>
      <c r="Q4" s="14"/>
      <c r="R4" s="14"/>
      <c r="S4" s="14"/>
      <c r="T4" s="14"/>
      <c r="U4" s="283"/>
      <c r="V4" s="283"/>
    </row>
    <row r="5" spans="1:28" ht="15.75" customHeight="1" x14ac:dyDescent="0.2">
      <c r="A5" s="28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393"/>
      <c r="S5" s="393"/>
      <c r="T5" s="277"/>
      <c r="U5" s="284"/>
      <c r="V5" s="284"/>
      <c r="W5" s="14"/>
      <c r="X5" s="14"/>
      <c r="Y5" s="14"/>
      <c r="Z5" s="14"/>
      <c r="AA5" s="253"/>
      <c r="AB5" s="14"/>
    </row>
    <row r="6" spans="1:28" x14ac:dyDescent="0.2">
      <c r="A6" s="394" t="s">
        <v>103</v>
      </c>
      <c r="B6" s="45" t="s">
        <v>0</v>
      </c>
      <c r="C6" s="342" t="s">
        <v>102</v>
      </c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4"/>
      <c r="O6" s="276" t="s">
        <v>107</v>
      </c>
      <c r="P6" s="62" t="s">
        <v>90</v>
      </c>
      <c r="Q6" s="62" t="s">
        <v>85</v>
      </c>
      <c r="R6" s="63" t="s">
        <v>86</v>
      </c>
      <c r="S6" s="63" t="s">
        <v>87</v>
      </c>
      <c r="T6" s="63" t="s">
        <v>88</v>
      </c>
      <c r="U6" s="63" t="s">
        <v>89</v>
      </c>
      <c r="V6" s="69" t="s">
        <v>376</v>
      </c>
      <c r="W6" s="14"/>
      <c r="X6" s="14"/>
      <c r="Y6" s="14"/>
      <c r="Z6" s="14"/>
      <c r="AA6" s="253"/>
      <c r="AB6" s="14"/>
    </row>
    <row r="7" spans="1:28" x14ac:dyDescent="0.2">
      <c r="A7" s="395"/>
      <c r="B7" s="191" t="s">
        <v>100</v>
      </c>
      <c r="C7" s="70" t="s">
        <v>101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69"/>
      <c r="O7" s="14"/>
      <c r="P7" s="14"/>
      <c r="Q7" s="14"/>
      <c r="R7" s="14"/>
      <c r="S7" s="14"/>
      <c r="T7" s="14"/>
      <c r="U7" s="283"/>
      <c r="V7" s="297"/>
      <c r="W7" s="14"/>
      <c r="X7" s="14"/>
      <c r="Y7" s="14"/>
      <c r="Z7" s="14"/>
      <c r="AA7" s="253"/>
      <c r="AB7" s="14"/>
    </row>
    <row r="8" spans="1:28" ht="15" x14ac:dyDescent="0.2">
      <c r="A8" s="396"/>
      <c r="B8" s="188"/>
      <c r="C8" s="397" t="s">
        <v>104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9"/>
      <c r="O8" s="244"/>
      <c r="P8" s="14"/>
      <c r="Q8" s="14"/>
      <c r="R8" s="14"/>
      <c r="S8" s="14"/>
      <c r="T8" s="14"/>
      <c r="U8" s="283"/>
      <c r="V8" s="297"/>
      <c r="W8" s="14"/>
      <c r="X8" s="247"/>
      <c r="Y8" s="14"/>
      <c r="Z8" s="14"/>
      <c r="AA8" s="253"/>
      <c r="AB8" s="14"/>
    </row>
    <row r="9" spans="1:28" s="242" customFormat="1" ht="15" x14ac:dyDescent="0.2">
      <c r="A9" s="285"/>
      <c r="B9" s="240"/>
      <c r="C9" s="241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14"/>
      <c r="Q9" s="14"/>
      <c r="R9" s="14"/>
      <c r="S9" s="14"/>
      <c r="T9" s="14"/>
      <c r="U9" s="283"/>
      <c r="V9" s="297"/>
      <c r="W9" s="14"/>
      <c r="X9" s="247"/>
      <c r="Y9" s="14"/>
      <c r="Z9" s="14"/>
      <c r="AA9" s="253"/>
      <c r="AB9" s="14"/>
    </row>
    <row r="10" spans="1:28" s="242" customFormat="1" ht="46.5" customHeight="1" x14ac:dyDescent="0.25">
      <c r="A10" s="285"/>
      <c r="B10" s="240"/>
      <c r="C10" s="404" t="s">
        <v>373</v>
      </c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2"/>
      <c r="V10" s="297"/>
      <c r="W10" s="14"/>
      <c r="X10" s="247"/>
      <c r="Y10" s="14"/>
      <c r="Z10" s="14"/>
      <c r="AA10" s="253"/>
      <c r="AB10" s="14"/>
    </row>
    <row r="11" spans="1:28" s="242" customFormat="1" ht="15.75" x14ac:dyDescent="0.25">
      <c r="A11" s="285"/>
      <c r="B11" s="240"/>
      <c r="C11" s="404" t="s">
        <v>371</v>
      </c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2"/>
      <c r="V11" s="297"/>
      <c r="W11" s="14"/>
      <c r="X11" s="247"/>
      <c r="Y11" s="14"/>
      <c r="Z11" s="14"/>
      <c r="AA11" s="253"/>
      <c r="AB11" s="14"/>
    </row>
    <row r="12" spans="1:28" s="242" customFormat="1" ht="15.75" x14ac:dyDescent="0.25">
      <c r="A12" s="285"/>
      <c r="B12" s="240"/>
      <c r="C12" s="404" t="s">
        <v>378</v>
      </c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351"/>
      <c r="U12" s="352"/>
      <c r="V12" s="297"/>
      <c r="W12" s="14"/>
      <c r="X12" s="247"/>
      <c r="Y12" s="14"/>
      <c r="Z12" s="14"/>
      <c r="AA12" s="253"/>
      <c r="AB12" s="14"/>
    </row>
    <row r="13" spans="1:28" s="47" customFormat="1" ht="15.75" x14ac:dyDescent="0.25">
      <c r="A13" s="57"/>
      <c r="B13" s="58"/>
      <c r="C13" s="58"/>
      <c r="D13" s="58"/>
      <c r="E13" s="400"/>
      <c r="F13" s="400"/>
      <c r="G13" s="400"/>
      <c r="H13" s="400"/>
      <c r="I13" s="400"/>
      <c r="J13" s="400"/>
      <c r="K13" s="400"/>
      <c r="L13" s="400"/>
      <c r="M13" s="400"/>
      <c r="N13" s="400"/>
      <c r="O13" s="278"/>
      <c r="P13" s="58"/>
      <c r="Q13" s="58"/>
      <c r="R13" s="58"/>
      <c r="S13" s="58"/>
      <c r="T13" s="58"/>
      <c r="U13" s="286"/>
      <c r="V13" s="286"/>
      <c r="W13" s="58"/>
      <c r="X13" s="249"/>
      <c r="Y13" s="249"/>
      <c r="Z13" s="58"/>
      <c r="AA13" s="263"/>
      <c r="AB13" s="58"/>
    </row>
    <row r="14" spans="1:28" ht="15.75" x14ac:dyDescent="0.25">
      <c r="A14" s="287"/>
      <c r="B14" s="181"/>
      <c r="C14" s="48" t="s">
        <v>3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0"/>
      <c r="O14" s="181"/>
      <c r="P14" s="181"/>
      <c r="Q14" s="181"/>
      <c r="R14" s="181"/>
      <c r="S14" s="181"/>
      <c r="T14" s="181"/>
      <c r="U14" s="288">
        <f>S15+U15</f>
        <v>0</v>
      </c>
      <c r="V14" s="421" t="s">
        <v>388</v>
      </c>
      <c r="W14" s="58"/>
      <c r="X14" s="249"/>
      <c r="Y14" s="249"/>
      <c r="Z14" s="58"/>
      <c r="AA14" s="263"/>
      <c r="AB14" s="14"/>
    </row>
    <row r="15" spans="1:28" ht="15" x14ac:dyDescent="0.2">
      <c r="A15" s="287"/>
      <c r="B15" s="181"/>
      <c r="C15" s="192"/>
      <c r="D15" s="19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1"/>
      <c r="Q15" s="181"/>
      <c r="R15" s="181"/>
      <c r="S15" s="183">
        <f>SUM(S16:S65)</f>
        <v>0</v>
      </c>
      <c r="T15" s="181"/>
      <c r="U15" s="289">
        <f>SUM(U16:U65)</f>
        <v>0</v>
      </c>
      <c r="V15" s="289"/>
      <c r="W15" s="58"/>
      <c r="X15" s="250"/>
      <c r="Y15" s="250"/>
      <c r="Z15" s="58"/>
      <c r="AA15" s="263"/>
      <c r="AB15" s="14"/>
    </row>
    <row r="16" spans="1:28" x14ac:dyDescent="0.2">
      <c r="A16" s="285"/>
      <c r="B16" s="14"/>
      <c r="C16" s="203" t="s">
        <v>105</v>
      </c>
      <c r="D16" s="43"/>
      <c r="E16" s="42"/>
      <c r="F16" s="43"/>
      <c r="G16" s="42"/>
      <c r="H16" s="43"/>
      <c r="I16" s="42"/>
      <c r="J16" s="43"/>
      <c r="K16" s="42"/>
      <c r="L16" s="43"/>
      <c r="M16" s="42"/>
      <c r="N16" s="43"/>
      <c r="O16" s="43"/>
      <c r="P16" s="14"/>
      <c r="Q16" s="14"/>
      <c r="R16" s="14"/>
      <c r="S16" s="14"/>
      <c r="T16" s="14"/>
      <c r="U16" s="283"/>
      <c r="V16" s="283"/>
      <c r="W16" s="14"/>
      <c r="X16" s="14"/>
      <c r="Y16" s="14"/>
      <c r="Z16" s="260"/>
      <c r="AA16" s="272"/>
      <c r="AB16" s="14"/>
    </row>
    <row r="17" spans="1:28" x14ac:dyDescent="0.2">
      <c r="A17" s="408">
        <v>1</v>
      </c>
      <c r="B17" s="185"/>
      <c r="C17" s="361" t="s">
        <v>277</v>
      </c>
      <c r="D17" s="362"/>
      <c r="E17" s="362"/>
      <c r="F17" s="362"/>
      <c r="G17" s="362"/>
      <c r="H17" s="362"/>
      <c r="I17" s="362"/>
      <c r="J17" s="362"/>
      <c r="K17" s="362"/>
      <c r="L17" s="362"/>
      <c r="M17" s="362"/>
      <c r="N17" s="363"/>
      <c r="O17" s="209" t="s">
        <v>96</v>
      </c>
      <c r="P17" s="64">
        <f>D18+F18+H18+J18+L18+N18</f>
        <v>1</v>
      </c>
      <c r="Q17" s="62" t="s">
        <v>79</v>
      </c>
      <c r="R17" s="74"/>
      <c r="S17" s="65">
        <f>P17*R17</f>
        <v>0</v>
      </c>
      <c r="T17" s="66"/>
      <c r="U17" s="65">
        <f>P17*T17</f>
        <v>0</v>
      </c>
      <c r="V17" s="301"/>
      <c r="W17" s="202"/>
      <c r="X17" s="211"/>
      <c r="Y17" s="211"/>
      <c r="Z17" s="252"/>
      <c r="AA17" s="253"/>
      <c r="AB17" s="14"/>
    </row>
    <row r="18" spans="1:28" x14ac:dyDescent="0.2">
      <c r="A18" s="409"/>
      <c r="B18" s="190"/>
      <c r="C18" s="186" t="s">
        <v>80</v>
      </c>
      <c r="D18" s="43"/>
      <c r="E18" s="42" t="s">
        <v>81</v>
      </c>
      <c r="F18" s="43">
        <v>1</v>
      </c>
      <c r="G18" s="42" t="s">
        <v>82</v>
      </c>
      <c r="H18" s="43">
        <v>0</v>
      </c>
      <c r="I18" s="42" t="s">
        <v>83</v>
      </c>
      <c r="J18" s="43">
        <v>0</v>
      </c>
      <c r="K18" s="42" t="s">
        <v>84</v>
      </c>
      <c r="L18" s="43">
        <v>0</v>
      </c>
      <c r="M18" s="42"/>
      <c r="N18" s="187"/>
      <c r="O18" s="43"/>
      <c r="P18" s="14"/>
      <c r="Q18" s="14"/>
      <c r="R18" s="177"/>
      <c r="S18" s="14"/>
      <c r="T18" s="14"/>
      <c r="U18" s="283"/>
      <c r="V18" s="299"/>
      <c r="W18" s="14"/>
      <c r="X18" s="14"/>
      <c r="Y18" s="14"/>
      <c r="Z18" s="14"/>
      <c r="AA18" s="253"/>
      <c r="AB18" s="14"/>
    </row>
    <row r="19" spans="1:28" x14ac:dyDescent="0.2">
      <c r="A19" s="410"/>
      <c r="B19" s="189"/>
      <c r="C19" s="345"/>
      <c r="D19" s="346"/>
      <c r="E19" s="346"/>
      <c r="F19" s="346"/>
      <c r="G19" s="346"/>
      <c r="H19" s="346"/>
      <c r="I19" s="346"/>
      <c r="J19" s="346"/>
      <c r="K19" s="346"/>
      <c r="L19" s="346"/>
      <c r="M19" s="346"/>
      <c r="N19" s="347"/>
      <c r="O19" s="205"/>
      <c r="P19" s="14"/>
      <c r="Q19" s="14"/>
      <c r="R19" s="177"/>
      <c r="S19" s="14"/>
      <c r="T19" s="14"/>
      <c r="U19" s="283"/>
      <c r="V19" s="299"/>
      <c r="W19" s="14"/>
      <c r="X19" s="14"/>
      <c r="Y19" s="14"/>
      <c r="Z19" s="14"/>
      <c r="AA19" s="253"/>
      <c r="AB19" s="14"/>
    </row>
    <row r="20" spans="1:28" x14ac:dyDescent="0.2">
      <c r="A20" s="408">
        <v>2</v>
      </c>
      <c r="B20" s="185"/>
      <c r="C20" s="361" t="s">
        <v>278</v>
      </c>
      <c r="D20" s="362"/>
      <c r="E20" s="362"/>
      <c r="F20" s="362"/>
      <c r="G20" s="362"/>
      <c r="H20" s="362"/>
      <c r="I20" s="362"/>
      <c r="J20" s="362"/>
      <c r="K20" s="362"/>
      <c r="L20" s="362"/>
      <c r="M20" s="362"/>
      <c r="N20" s="363"/>
      <c r="O20" s="209" t="s">
        <v>96</v>
      </c>
      <c r="P20" s="64">
        <f>D21+F21+H21+J21+L21+N21</f>
        <v>1</v>
      </c>
      <c r="Q20" s="62" t="s">
        <v>79</v>
      </c>
      <c r="R20" s="74"/>
      <c r="S20" s="65">
        <f>P20*R20</f>
        <v>0</v>
      </c>
      <c r="T20" s="66"/>
      <c r="U20" s="65">
        <f>P20*T20</f>
        <v>0</v>
      </c>
      <c r="V20" s="301"/>
      <c r="W20" s="202"/>
      <c r="X20" s="211"/>
      <c r="Y20" s="211"/>
      <c r="Z20" s="252"/>
      <c r="AA20" s="253"/>
      <c r="AB20" s="14"/>
    </row>
    <row r="21" spans="1:28" x14ac:dyDescent="0.2">
      <c r="A21" s="409"/>
      <c r="B21" s="190"/>
      <c r="C21" s="186" t="s">
        <v>80</v>
      </c>
      <c r="D21" s="43"/>
      <c r="E21" s="42" t="s">
        <v>81</v>
      </c>
      <c r="F21" s="43">
        <v>1</v>
      </c>
      <c r="G21" s="42" t="s">
        <v>82</v>
      </c>
      <c r="H21" s="43">
        <v>0</v>
      </c>
      <c r="I21" s="42" t="s">
        <v>83</v>
      </c>
      <c r="J21" s="43">
        <v>0</v>
      </c>
      <c r="K21" s="42" t="s">
        <v>84</v>
      </c>
      <c r="L21" s="43">
        <v>0</v>
      </c>
      <c r="M21" s="42"/>
      <c r="N21" s="187"/>
      <c r="O21" s="43"/>
      <c r="P21" s="14"/>
      <c r="Q21" s="14"/>
      <c r="R21" s="177"/>
      <c r="S21" s="14"/>
      <c r="T21" s="14"/>
      <c r="U21" s="283"/>
      <c r="V21" s="299"/>
      <c r="W21" s="14"/>
      <c r="X21" s="14"/>
      <c r="Y21" s="14"/>
      <c r="Z21" s="14"/>
      <c r="AA21" s="253"/>
      <c r="AB21" s="14"/>
    </row>
    <row r="22" spans="1:28" x14ac:dyDescent="0.2">
      <c r="A22" s="410"/>
      <c r="B22" s="189"/>
      <c r="C22" s="345"/>
      <c r="D22" s="346"/>
      <c r="E22" s="346"/>
      <c r="F22" s="346"/>
      <c r="G22" s="346"/>
      <c r="H22" s="346"/>
      <c r="I22" s="346"/>
      <c r="J22" s="346"/>
      <c r="K22" s="346"/>
      <c r="L22" s="346"/>
      <c r="M22" s="346"/>
      <c r="N22" s="347"/>
      <c r="O22" s="205"/>
      <c r="P22" s="14"/>
      <c r="Q22" s="14"/>
      <c r="R22" s="177"/>
      <c r="S22" s="14"/>
      <c r="T22" s="14"/>
      <c r="U22" s="283"/>
      <c r="V22" s="299"/>
      <c r="W22" s="14"/>
      <c r="X22" s="14"/>
      <c r="Y22" s="14"/>
      <c r="Z22" s="14"/>
      <c r="AA22" s="253"/>
      <c r="AB22" s="14"/>
    </row>
    <row r="23" spans="1:28" x14ac:dyDescent="0.2">
      <c r="A23" s="408">
        <v>3</v>
      </c>
      <c r="B23" s="185"/>
      <c r="C23" s="370" t="s">
        <v>279</v>
      </c>
      <c r="D23" s="371"/>
      <c r="E23" s="371"/>
      <c r="F23" s="371"/>
      <c r="G23" s="371"/>
      <c r="H23" s="371"/>
      <c r="I23" s="371"/>
      <c r="J23" s="371"/>
      <c r="K23" s="371"/>
      <c r="L23" s="371"/>
      <c r="M23" s="371"/>
      <c r="N23" s="372"/>
      <c r="O23" s="209" t="s">
        <v>96</v>
      </c>
      <c r="P23" s="64">
        <f>D24+F24+H24+J24+L24+N24</f>
        <v>2</v>
      </c>
      <c r="Q23" s="62" t="s">
        <v>79</v>
      </c>
      <c r="R23" s="74"/>
      <c r="S23" s="65">
        <f>P23*R23</f>
        <v>0</v>
      </c>
      <c r="T23" s="66"/>
      <c r="U23" s="65">
        <f>P23*T23</f>
        <v>0</v>
      </c>
      <c r="V23" s="301"/>
      <c r="W23" s="202"/>
      <c r="X23" s="211"/>
      <c r="Y23" s="211"/>
      <c r="Z23" s="252"/>
      <c r="AA23" s="253"/>
      <c r="AB23" s="14"/>
    </row>
    <row r="24" spans="1:28" x14ac:dyDescent="0.2">
      <c r="A24" s="409"/>
      <c r="B24" s="190"/>
      <c r="C24" s="186" t="s">
        <v>80</v>
      </c>
      <c r="D24" s="43"/>
      <c r="E24" s="42" t="s">
        <v>81</v>
      </c>
      <c r="F24" s="43">
        <v>2</v>
      </c>
      <c r="G24" s="42" t="s">
        <v>82</v>
      </c>
      <c r="H24" s="43">
        <v>0</v>
      </c>
      <c r="I24" s="42" t="s">
        <v>83</v>
      </c>
      <c r="J24" s="43">
        <v>0</v>
      </c>
      <c r="K24" s="42" t="s">
        <v>84</v>
      </c>
      <c r="L24" s="43">
        <v>0</v>
      </c>
      <c r="M24" s="42"/>
      <c r="N24" s="187"/>
      <c r="O24" s="43"/>
      <c r="P24" s="14"/>
      <c r="Q24" s="14"/>
      <c r="R24" s="177"/>
      <c r="S24" s="14"/>
      <c r="T24" s="14"/>
      <c r="U24" s="283"/>
      <c r="V24" s="299"/>
      <c r="W24" s="14"/>
      <c r="X24" s="14"/>
      <c r="Y24" s="14"/>
      <c r="Z24" s="14"/>
      <c r="AA24" s="253"/>
      <c r="AB24" s="14"/>
    </row>
    <row r="25" spans="1:28" x14ac:dyDescent="0.2">
      <c r="A25" s="410"/>
      <c r="B25" s="189"/>
      <c r="C25" s="345"/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47"/>
      <c r="O25" s="205"/>
      <c r="P25" s="14"/>
      <c r="Q25" s="14"/>
      <c r="R25" s="177"/>
      <c r="S25" s="14"/>
      <c r="T25" s="14"/>
      <c r="U25" s="283"/>
      <c r="V25" s="299"/>
      <c r="W25" s="14"/>
      <c r="X25" s="14"/>
      <c r="Y25" s="14"/>
      <c r="Z25" s="14"/>
      <c r="AA25" s="253"/>
      <c r="AB25" s="14"/>
    </row>
    <row r="26" spans="1:28" x14ac:dyDescent="0.2">
      <c r="A26" s="408">
        <v>4</v>
      </c>
      <c r="B26" s="185"/>
      <c r="C26" s="361" t="s">
        <v>280</v>
      </c>
      <c r="D26" s="362"/>
      <c r="E26" s="362"/>
      <c r="F26" s="362"/>
      <c r="G26" s="362"/>
      <c r="H26" s="362"/>
      <c r="I26" s="362"/>
      <c r="J26" s="362"/>
      <c r="K26" s="362"/>
      <c r="L26" s="362"/>
      <c r="M26" s="362"/>
      <c r="N26" s="363"/>
      <c r="O26" s="209" t="s">
        <v>96</v>
      </c>
      <c r="P26" s="64">
        <f>D27+F27+H27+J27+L27+N27</f>
        <v>4</v>
      </c>
      <c r="Q26" s="62" t="s">
        <v>79</v>
      </c>
      <c r="R26" s="74"/>
      <c r="S26" s="65">
        <f>P26*R26</f>
        <v>0</v>
      </c>
      <c r="T26" s="66"/>
      <c r="U26" s="65">
        <f>P26*T26</f>
        <v>0</v>
      </c>
      <c r="V26" s="301"/>
      <c r="W26" s="202"/>
      <c r="X26" s="211"/>
      <c r="Y26" s="211"/>
      <c r="Z26" s="252"/>
      <c r="AA26" s="253"/>
      <c r="AB26" s="14"/>
    </row>
    <row r="27" spans="1:28" x14ac:dyDescent="0.2">
      <c r="A27" s="409"/>
      <c r="B27" s="190"/>
      <c r="C27" s="186" t="s">
        <v>80</v>
      </c>
      <c r="D27" s="43"/>
      <c r="E27" s="42" t="s">
        <v>81</v>
      </c>
      <c r="F27" s="43">
        <v>3</v>
      </c>
      <c r="G27" s="42" t="s">
        <v>82</v>
      </c>
      <c r="H27" s="43">
        <v>0</v>
      </c>
      <c r="I27" s="42" t="s">
        <v>83</v>
      </c>
      <c r="J27" s="43">
        <v>1</v>
      </c>
      <c r="K27" s="42" t="s">
        <v>84</v>
      </c>
      <c r="L27" s="43">
        <v>0</v>
      </c>
      <c r="M27" s="42"/>
      <c r="N27" s="187"/>
      <c r="O27" s="43"/>
      <c r="P27" s="14"/>
      <c r="Q27" s="14"/>
      <c r="R27" s="177"/>
      <c r="S27" s="14"/>
      <c r="T27" s="14"/>
      <c r="U27" s="283"/>
      <c r="V27" s="299"/>
      <c r="W27" s="14"/>
      <c r="X27" s="14"/>
      <c r="Y27" s="14"/>
      <c r="Z27" s="14"/>
      <c r="AA27" s="253"/>
      <c r="AB27" s="14"/>
    </row>
    <row r="28" spans="1:28" x14ac:dyDescent="0.2">
      <c r="A28" s="410"/>
      <c r="B28" s="189"/>
      <c r="C28" s="345"/>
      <c r="D28" s="346"/>
      <c r="E28" s="346"/>
      <c r="F28" s="346"/>
      <c r="G28" s="346"/>
      <c r="H28" s="346"/>
      <c r="I28" s="346"/>
      <c r="J28" s="346"/>
      <c r="K28" s="346"/>
      <c r="L28" s="346"/>
      <c r="M28" s="346"/>
      <c r="N28" s="347"/>
      <c r="O28" s="205"/>
      <c r="P28" s="14"/>
      <c r="Q28" s="14"/>
      <c r="R28" s="177"/>
      <c r="S28" s="14"/>
      <c r="T28" s="14"/>
      <c r="U28" s="283"/>
      <c r="V28" s="299"/>
      <c r="W28" s="14"/>
      <c r="X28" s="14"/>
      <c r="Y28" s="14"/>
      <c r="Z28" s="14"/>
      <c r="AA28" s="253"/>
      <c r="AB28" s="14"/>
    </row>
    <row r="29" spans="1:28" x14ac:dyDescent="0.2">
      <c r="A29" s="408">
        <v>5</v>
      </c>
      <c r="B29" s="185"/>
      <c r="C29" s="361" t="s">
        <v>281</v>
      </c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3"/>
      <c r="O29" s="209" t="s">
        <v>96</v>
      </c>
      <c r="P29" s="64">
        <f>D30+F30+H30+J30+L30+N30</f>
        <v>25</v>
      </c>
      <c r="Q29" s="62" t="s">
        <v>79</v>
      </c>
      <c r="R29" s="74"/>
      <c r="S29" s="65">
        <f>P29*R29</f>
        <v>0</v>
      </c>
      <c r="T29" s="66"/>
      <c r="U29" s="65">
        <f>P29*T29</f>
        <v>0</v>
      </c>
      <c r="V29" s="301"/>
      <c r="W29" s="202"/>
      <c r="X29" s="211"/>
      <c r="Y29" s="211"/>
      <c r="Z29" s="252"/>
      <c r="AA29" s="253"/>
      <c r="AB29" s="14"/>
    </row>
    <row r="30" spans="1:28" x14ac:dyDescent="0.2">
      <c r="A30" s="409"/>
      <c r="B30" s="190"/>
      <c r="C30" s="186" t="s">
        <v>80</v>
      </c>
      <c r="D30" s="43"/>
      <c r="E30" s="42" t="s">
        <v>81</v>
      </c>
      <c r="F30" s="43">
        <v>16</v>
      </c>
      <c r="G30" s="42" t="s">
        <v>82</v>
      </c>
      <c r="H30" s="43">
        <v>4</v>
      </c>
      <c r="I30" s="42" t="s">
        <v>83</v>
      </c>
      <c r="J30" s="43">
        <v>5</v>
      </c>
      <c r="K30" s="42" t="s">
        <v>84</v>
      </c>
      <c r="L30" s="43">
        <v>0</v>
      </c>
      <c r="M30" s="42"/>
      <c r="N30" s="187"/>
      <c r="O30" s="43"/>
      <c r="P30" s="14"/>
      <c r="Q30" s="14"/>
      <c r="R30" s="177"/>
      <c r="S30" s="14"/>
      <c r="T30" s="14"/>
      <c r="U30" s="283"/>
      <c r="V30" s="299"/>
      <c r="W30" s="14"/>
      <c r="X30" s="14"/>
      <c r="Y30" s="14"/>
      <c r="Z30" s="14"/>
      <c r="AA30" s="253"/>
      <c r="AB30" s="14"/>
    </row>
    <row r="31" spans="1:28" x14ac:dyDescent="0.2">
      <c r="A31" s="410"/>
      <c r="B31" s="189"/>
      <c r="C31" s="345"/>
      <c r="D31" s="346"/>
      <c r="E31" s="346"/>
      <c r="F31" s="346"/>
      <c r="G31" s="346"/>
      <c r="H31" s="346"/>
      <c r="I31" s="346"/>
      <c r="J31" s="346"/>
      <c r="K31" s="346"/>
      <c r="L31" s="346"/>
      <c r="M31" s="346"/>
      <c r="N31" s="347"/>
      <c r="O31" s="205"/>
      <c r="P31" s="14"/>
      <c r="Q31" s="14"/>
      <c r="R31" s="177"/>
      <c r="S31" s="14"/>
      <c r="T31" s="14"/>
      <c r="U31" s="283"/>
      <c r="V31" s="299"/>
      <c r="W31" s="14"/>
      <c r="X31" s="14"/>
      <c r="Y31" s="14"/>
      <c r="Z31" s="14"/>
      <c r="AA31" s="253"/>
      <c r="AB31" s="14"/>
    </row>
    <row r="32" spans="1:28" x14ac:dyDescent="0.2">
      <c r="A32" s="408">
        <v>6</v>
      </c>
      <c r="B32" s="185"/>
      <c r="C32" s="361" t="s">
        <v>282</v>
      </c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3"/>
      <c r="O32" s="209" t="s">
        <v>96</v>
      </c>
      <c r="P32" s="64">
        <f>D33+F33+H33+J33+L33+N33</f>
        <v>3</v>
      </c>
      <c r="Q32" s="62" t="s">
        <v>79</v>
      </c>
      <c r="R32" s="74"/>
      <c r="S32" s="65">
        <f>P32*R32</f>
        <v>0</v>
      </c>
      <c r="T32" s="66"/>
      <c r="U32" s="65">
        <f>P32*T32</f>
        <v>0</v>
      </c>
      <c r="V32" s="301"/>
      <c r="W32" s="202"/>
      <c r="X32" s="211"/>
      <c r="Y32" s="211"/>
      <c r="Z32" s="252"/>
      <c r="AA32" s="253"/>
      <c r="AB32" s="14"/>
    </row>
    <row r="33" spans="1:28" x14ac:dyDescent="0.2">
      <c r="A33" s="409"/>
      <c r="B33" s="190"/>
      <c r="C33" s="186" t="s">
        <v>80</v>
      </c>
      <c r="D33" s="43"/>
      <c r="E33" s="42" t="s">
        <v>81</v>
      </c>
      <c r="F33" s="43">
        <v>3</v>
      </c>
      <c r="G33" s="42" t="s">
        <v>82</v>
      </c>
      <c r="H33" s="43">
        <v>0</v>
      </c>
      <c r="I33" s="42" t="s">
        <v>83</v>
      </c>
      <c r="J33" s="43">
        <v>0</v>
      </c>
      <c r="K33" s="42" t="s">
        <v>84</v>
      </c>
      <c r="L33" s="43">
        <v>0</v>
      </c>
      <c r="M33" s="42"/>
      <c r="N33" s="187"/>
      <c r="O33" s="43"/>
      <c r="P33" s="14"/>
      <c r="Q33" s="14"/>
      <c r="R33" s="177"/>
      <c r="S33" s="14"/>
      <c r="T33" s="14"/>
      <c r="U33" s="283"/>
      <c r="V33" s="299"/>
      <c r="W33" s="14"/>
      <c r="X33" s="14"/>
      <c r="Y33" s="14"/>
      <c r="Z33" s="14"/>
      <c r="AA33" s="253"/>
      <c r="AB33" s="14"/>
    </row>
    <row r="34" spans="1:28" x14ac:dyDescent="0.2">
      <c r="A34" s="410"/>
      <c r="B34" s="189"/>
      <c r="C34" s="345"/>
      <c r="D34" s="346"/>
      <c r="E34" s="346"/>
      <c r="F34" s="346"/>
      <c r="G34" s="346"/>
      <c r="H34" s="346"/>
      <c r="I34" s="346"/>
      <c r="J34" s="346"/>
      <c r="K34" s="346"/>
      <c r="L34" s="346"/>
      <c r="M34" s="346"/>
      <c r="N34" s="347"/>
      <c r="O34" s="205"/>
      <c r="P34" s="14"/>
      <c r="Q34" s="14"/>
      <c r="R34" s="177"/>
      <c r="S34" s="14"/>
      <c r="T34" s="14"/>
      <c r="U34" s="283"/>
      <c r="V34" s="299"/>
      <c r="W34" s="14"/>
      <c r="X34" s="14"/>
      <c r="Y34" s="14"/>
      <c r="Z34" s="14"/>
      <c r="AA34" s="253"/>
      <c r="AB34" s="14"/>
    </row>
    <row r="35" spans="1:28" x14ac:dyDescent="0.2">
      <c r="A35" s="408">
        <v>7</v>
      </c>
      <c r="B35" s="185"/>
      <c r="C35" s="370" t="s">
        <v>283</v>
      </c>
      <c r="D35" s="371"/>
      <c r="E35" s="371"/>
      <c r="F35" s="371"/>
      <c r="G35" s="371"/>
      <c r="H35" s="371"/>
      <c r="I35" s="371"/>
      <c r="J35" s="371"/>
      <c r="K35" s="371"/>
      <c r="L35" s="371"/>
      <c r="M35" s="371"/>
      <c r="N35" s="372"/>
      <c r="O35" s="209" t="s">
        <v>96</v>
      </c>
      <c r="P35" s="64">
        <f>D36+F36+H36+J36+L36+N36</f>
        <v>2</v>
      </c>
      <c r="Q35" s="62" t="s">
        <v>79</v>
      </c>
      <c r="R35" s="74"/>
      <c r="S35" s="65">
        <f>P35*R35</f>
        <v>0</v>
      </c>
      <c r="T35" s="66"/>
      <c r="U35" s="65">
        <f>P35*T35</f>
        <v>0</v>
      </c>
      <c r="V35" s="201"/>
      <c r="W35" s="202"/>
      <c r="X35" s="211"/>
      <c r="Y35" s="211"/>
      <c r="Z35" s="252"/>
      <c r="AA35" s="253"/>
      <c r="AB35" s="14"/>
    </row>
    <row r="36" spans="1:28" x14ac:dyDescent="0.2">
      <c r="A36" s="409"/>
      <c r="B36" s="190"/>
      <c r="C36" s="186" t="s">
        <v>80</v>
      </c>
      <c r="D36" s="43"/>
      <c r="E36" s="42" t="s">
        <v>81</v>
      </c>
      <c r="F36" s="43">
        <v>2</v>
      </c>
      <c r="G36" s="42" t="s">
        <v>82</v>
      </c>
      <c r="H36" s="43">
        <v>0</v>
      </c>
      <c r="I36" s="42" t="s">
        <v>83</v>
      </c>
      <c r="J36" s="43">
        <v>0</v>
      </c>
      <c r="K36" s="42" t="s">
        <v>84</v>
      </c>
      <c r="L36" s="43">
        <v>0</v>
      </c>
      <c r="M36" s="42"/>
      <c r="N36" s="187"/>
      <c r="O36" s="43"/>
      <c r="P36" s="14"/>
      <c r="Q36" s="14"/>
      <c r="R36" s="177"/>
      <c r="S36" s="14"/>
      <c r="T36" s="14"/>
      <c r="U36" s="283"/>
      <c r="V36" s="299"/>
      <c r="W36" s="14"/>
      <c r="X36" s="14"/>
      <c r="Y36" s="14"/>
      <c r="Z36" s="14"/>
      <c r="AA36" s="253"/>
      <c r="AB36" s="14"/>
    </row>
    <row r="37" spans="1:28" x14ac:dyDescent="0.2">
      <c r="A37" s="410"/>
      <c r="B37" s="189"/>
      <c r="C37" s="345"/>
      <c r="D37" s="346"/>
      <c r="E37" s="346"/>
      <c r="F37" s="346"/>
      <c r="G37" s="346"/>
      <c r="H37" s="346"/>
      <c r="I37" s="346"/>
      <c r="J37" s="346"/>
      <c r="K37" s="346"/>
      <c r="L37" s="346"/>
      <c r="M37" s="346"/>
      <c r="N37" s="347"/>
      <c r="O37" s="205"/>
      <c r="P37" s="14"/>
      <c r="Q37" s="14"/>
      <c r="R37" s="177"/>
      <c r="S37" s="14"/>
      <c r="T37" s="14"/>
      <c r="U37" s="283"/>
      <c r="V37" s="299"/>
      <c r="W37" s="14"/>
      <c r="X37" s="14"/>
      <c r="Y37" s="14"/>
      <c r="Z37" s="14"/>
      <c r="AA37" s="253"/>
      <c r="AB37" s="14"/>
    </row>
    <row r="38" spans="1:28" x14ac:dyDescent="0.2">
      <c r="A38" s="408">
        <v>8</v>
      </c>
      <c r="B38" s="185"/>
      <c r="C38" s="361" t="s">
        <v>284</v>
      </c>
      <c r="D38" s="362"/>
      <c r="E38" s="362"/>
      <c r="F38" s="362"/>
      <c r="G38" s="362"/>
      <c r="H38" s="362"/>
      <c r="I38" s="362"/>
      <c r="J38" s="362"/>
      <c r="K38" s="362"/>
      <c r="L38" s="362"/>
      <c r="M38" s="362"/>
      <c r="N38" s="363"/>
      <c r="O38" s="209" t="s">
        <v>96</v>
      </c>
      <c r="P38" s="64">
        <f>D39+F39+H39+J39+L39+N39</f>
        <v>1</v>
      </c>
      <c r="Q38" s="62" t="s">
        <v>79</v>
      </c>
      <c r="R38" s="74"/>
      <c r="S38" s="65">
        <f>P38*R38</f>
        <v>0</v>
      </c>
      <c r="T38" s="66"/>
      <c r="U38" s="65">
        <f>P38*T38</f>
        <v>0</v>
      </c>
      <c r="V38" s="301"/>
      <c r="W38" s="202"/>
      <c r="X38" s="211"/>
      <c r="Y38" s="211"/>
      <c r="Z38" s="252"/>
      <c r="AA38" s="253"/>
      <c r="AB38" s="14"/>
    </row>
    <row r="39" spans="1:28" x14ac:dyDescent="0.2">
      <c r="A39" s="409"/>
      <c r="B39" s="190"/>
      <c r="C39" s="186" t="s">
        <v>80</v>
      </c>
      <c r="D39" s="43"/>
      <c r="E39" s="42" t="s">
        <v>81</v>
      </c>
      <c r="F39" s="43">
        <v>1</v>
      </c>
      <c r="G39" s="42" t="s">
        <v>82</v>
      </c>
      <c r="H39" s="43">
        <v>0</v>
      </c>
      <c r="I39" s="42" t="s">
        <v>83</v>
      </c>
      <c r="J39" s="43">
        <v>0</v>
      </c>
      <c r="K39" s="42" t="s">
        <v>84</v>
      </c>
      <c r="L39" s="43">
        <v>0</v>
      </c>
      <c r="M39" s="42"/>
      <c r="N39" s="187"/>
      <c r="O39" s="43"/>
      <c r="P39" s="14"/>
      <c r="Q39" s="14"/>
      <c r="R39" s="177"/>
      <c r="S39" s="14"/>
      <c r="T39" s="14"/>
      <c r="U39" s="283"/>
      <c r="V39" s="299"/>
      <c r="W39" s="14"/>
      <c r="X39" s="14"/>
      <c r="Y39" s="14"/>
      <c r="Z39" s="14"/>
      <c r="AA39" s="253"/>
      <c r="AB39" s="14"/>
    </row>
    <row r="40" spans="1:28" x14ac:dyDescent="0.2">
      <c r="A40" s="410"/>
      <c r="B40" s="189"/>
      <c r="C40" s="345"/>
      <c r="D40" s="346"/>
      <c r="E40" s="346"/>
      <c r="F40" s="346"/>
      <c r="G40" s="346"/>
      <c r="H40" s="346"/>
      <c r="I40" s="346"/>
      <c r="J40" s="346"/>
      <c r="K40" s="346"/>
      <c r="L40" s="346"/>
      <c r="M40" s="346"/>
      <c r="N40" s="347"/>
      <c r="O40" s="205"/>
      <c r="P40" s="14"/>
      <c r="Q40" s="14"/>
      <c r="R40" s="177"/>
      <c r="S40" s="14"/>
      <c r="T40" s="14"/>
      <c r="U40" s="283"/>
      <c r="V40" s="299"/>
      <c r="W40" s="14"/>
      <c r="X40" s="14"/>
      <c r="Y40" s="14"/>
      <c r="Z40" s="14"/>
      <c r="AA40" s="253"/>
      <c r="AB40" s="14"/>
    </row>
    <row r="41" spans="1:28" x14ac:dyDescent="0.2">
      <c r="A41" s="408">
        <v>9</v>
      </c>
      <c r="B41" s="185"/>
      <c r="C41" s="361" t="s">
        <v>300</v>
      </c>
      <c r="D41" s="362"/>
      <c r="E41" s="362"/>
      <c r="F41" s="362"/>
      <c r="G41" s="362"/>
      <c r="H41" s="362"/>
      <c r="I41" s="362"/>
      <c r="J41" s="362"/>
      <c r="K41" s="362"/>
      <c r="L41" s="362"/>
      <c r="M41" s="362"/>
      <c r="N41" s="363"/>
      <c r="O41" s="209" t="s">
        <v>96</v>
      </c>
      <c r="P41" s="64">
        <f>D42+F42+H42+J42+L42+N42</f>
        <v>1</v>
      </c>
      <c r="Q41" s="62" t="s">
        <v>79</v>
      </c>
      <c r="R41" s="74"/>
      <c r="S41" s="65">
        <f>P41*R41</f>
        <v>0</v>
      </c>
      <c r="T41" s="66"/>
      <c r="U41" s="65">
        <f>P41*T41</f>
        <v>0</v>
      </c>
      <c r="V41" s="301"/>
      <c r="W41" s="202"/>
      <c r="X41" s="211"/>
      <c r="Y41" s="211"/>
      <c r="Z41" s="252"/>
      <c r="AA41" s="253"/>
      <c r="AB41" s="14"/>
    </row>
    <row r="42" spans="1:28" x14ac:dyDescent="0.2">
      <c r="A42" s="409"/>
      <c r="B42" s="190"/>
      <c r="C42" s="186" t="s">
        <v>80</v>
      </c>
      <c r="D42" s="43"/>
      <c r="E42" s="42" t="s">
        <v>81</v>
      </c>
      <c r="F42" s="43">
        <v>1</v>
      </c>
      <c r="G42" s="42" t="s">
        <v>82</v>
      </c>
      <c r="H42" s="43">
        <v>0</v>
      </c>
      <c r="I42" s="42" t="s">
        <v>83</v>
      </c>
      <c r="J42" s="43">
        <v>0</v>
      </c>
      <c r="K42" s="42" t="s">
        <v>84</v>
      </c>
      <c r="L42" s="43">
        <v>0</v>
      </c>
      <c r="M42" s="42"/>
      <c r="N42" s="187"/>
      <c r="O42" s="43"/>
      <c r="P42" s="14"/>
      <c r="Q42" s="14"/>
      <c r="R42" s="177"/>
      <c r="S42" s="14"/>
      <c r="T42" s="14"/>
      <c r="U42" s="283"/>
      <c r="V42" s="299"/>
      <c r="W42" s="14"/>
      <c r="X42" s="14"/>
      <c r="Y42" s="14"/>
      <c r="Z42" s="14"/>
      <c r="AA42" s="253"/>
      <c r="AB42" s="14"/>
    </row>
    <row r="43" spans="1:28" x14ac:dyDescent="0.2">
      <c r="A43" s="410"/>
      <c r="B43" s="189"/>
      <c r="C43" s="345"/>
      <c r="D43" s="346"/>
      <c r="E43" s="346"/>
      <c r="F43" s="346"/>
      <c r="G43" s="346"/>
      <c r="H43" s="346"/>
      <c r="I43" s="346"/>
      <c r="J43" s="346"/>
      <c r="K43" s="346"/>
      <c r="L43" s="346"/>
      <c r="M43" s="346"/>
      <c r="N43" s="347"/>
      <c r="O43" s="205"/>
      <c r="P43" s="14"/>
      <c r="Q43" s="14"/>
      <c r="R43" s="177"/>
      <c r="S43" s="14"/>
      <c r="T43" s="14"/>
      <c r="U43" s="283"/>
      <c r="V43" s="299"/>
      <c r="W43" s="14"/>
      <c r="X43" s="14"/>
      <c r="Y43" s="14"/>
      <c r="Z43" s="14"/>
      <c r="AA43" s="253"/>
      <c r="AB43" s="14"/>
    </row>
    <row r="44" spans="1:28" x14ac:dyDescent="0.2">
      <c r="A44" s="408">
        <v>10</v>
      </c>
      <c r="B44" s="185"/>
      <c r="C44" s="361" t="s">
        <v>301</v>
      </c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3"/>
      <c r="O44" s="209" t="s">
        <v>96</v>
      </c>
      <c r="P44" s="64">
        <f>D45+F45+H45+J45+L45+N45</f>
        <v>1</v>
      </c>
      <c r="Q44" s="62" t="s">
        <v>79</v>
      </c>
      <c r="R44" s="74"/>
      <c r="S44" s="65">
        <f>P44*R44</f>
        <v>0</v>
      </c>
      <c r="T44" s="66"/>
      <c r="U44" s="65">
        <f>P44*T44</f>
        <v>0</v>
      </c>
      <c r="V44" s="301"/>
      <c r="W44" s="202"/>
      <c r="X44" s="211"/>
      <c r="Y44" s="211"/>
      <c r="Z44" s="252"/>
      <c r="AA44" s="253"/>
      <c r="AB44" s="14"/>
    </row>
    <row r="45" spans="1:28" x14ac:dyDescent="0.2">
      <c r="A45" s="409"/>
      <c r="B45" s="190"/>
      <c r="C45" s="186" t="s">
        <v>80</v>
      </c>
      <c r="D45" s="43"/>
      <c r="E45" s="42" t="s">
        <v>81</v>
      </c>
      <c r="F45" s="43">
        <v>1</v>
      </c>
      <c r="G45" s="42" t="s">
        <v>82</v>
      </c>
      <c r="H45" s="43">
        <v>0</v>
      </c>
      <c r="I45" s="42" t="s">
        <v>83</v>
      </c>
      <c r="J45" s="43">
        <v>0</v>
      </c>
      <c r="K45" s="42" t="s">
        <v>84</v>
      </c>
      <c r="L45" s="43">
        <v>0</v>
      </c>
      <c r="M45" s="42"/>
      <c r="N45" s="187"/>
      <c r="O45" s="43"/>
      <c r="P45" s="14"/>
      <c r="Q45" s="14"/>
      <c r="R45" s="177"/>
      <c r="S45" s="14"/>
      <c r="T45" s="14"/>
      <c r="U45" s="283"/>
      <c r="V45" s="299"/>
      <c r="W45" s="14"/>
      <c r="X45" s="14"/>
      <c r="Y45" s="14"/>
      <c r="Z45" s="14"/>
      <c r="AA45" s="253"/>
      <c r="AB45" s="14"/>
    </row>
    <row r="46" spans="1:28" x14ac:dyDescent="0.2">
      <c r="A46" s="410"/>
      <c r="B46" s="189"/>
      <c r="C46" s="345"/>
      <c r="D46" s="346"/>
      <c r="E46" s="346"/>
      <c r="F46" s="346"/>
      <c r="G46" s="346"/>
      <c r="H46" s="346"/>
      <c r="I46" s="346"/>
      <c r="J46" s="346"/>
      <c r="K46" s="346"/>
      <c r="L46" s="346"/>
      <c r="M46" s="346"/>
      <c r="N46" s="347"/>
      <c r="O46" s="205"/>
      <c r="P46" s="14"/>
      <c r="Q46" s="14"/>
      <c r="R46" s="177"/>
      <c r="S46" s="14"/>
      <c r="T46" s="14"/>
      <c r="U46" s="283"/>
      <c r="V46" s="299"/>
      <c r="W46" s="14"/>
      <c r="X46" s="248"/>
      <c r="Y46" s="14"/>
      <c r="Z46" s="14"/>
      <c r="AA46" s="253"/>
      <c r="AB46" s="14"/>
    </row>
    <row r="47" spans="1:28" x14ac:dyDescent="0.2">
      <c r="A47" s="408">
        <v>11</v>
      </c>
      <c r="B47" s="185"/>
      <c r="C47" s="361" t="s">
        <v>262</v>
      </c>
      <c r="D47" s="362"/>
      <c r="E47" s="362"/>
      <c r="F47" s="362"/>
      <c r="G47" s="362"/>
      <c r="H47" s="362"/>
      <c r="I47" s="362"/>
      <c r="J47" s="362"/>
      <c r="K47" s="362"/>
      <c r="L47" s="362"/>
      <c r="M47" s="362"/>
      <c r="N47" s="363"/>
      <c r="O47" s="209" t="s">
        <v>96</v>
      </c>
      <c r="P47" s="64">
        <f>D48+F48+H48+J48+L48+N48</f>
        <v>1</v>
      </c>
      <c r="Q47" s="62" t="s">
        <v>79</v>
      </c>
      <c r="R47" s="74"/>
      <c r="S47" s="65">
        <f>P47*R47</f>
        <v>0</v>
      </c>
      <c r="T47" s="67" t="s">
        <v>94</v>
      </c>
      <c r="U47" s="67" t="s">
        <v>94</v>
      </c>
      <c r="V47" s="301"/>
      <c r="W47" s="202"/>
      <c r="X47" s="211"/>
      <c r="Y47" s="211"/>
      <c r="Z47" s="14"/>
      <c r="AA47" s="248"/>
      <c r="AB47" s="14"/>
    </row>
    <row r="48" spans="1:28" x14ac:dyDescent="0.2">
      <c r="A48" s="409"/>
      <c r="B48" s="190"/>
      <c r="C48" s="186" t="s">
        <v>80</v>
      </c>
      <c r="D48" s="43"/>
      <c r="E48" s="42" t="s">
        <v>81</v>
      </c>
      <c r="F48" s="43">
        <v>1</v>
      </c>
      <c r="G48" s="42" t="s">
        <v>82</v>
      </c>
      <c r="H48" s="43">
        <v>0</v>
      </c>
      <c r="I48" s="42" t="s">
        <v>83</v>
      </c>
      <c r="J48" s="43">
        <v>0</v>
      </c>
      <c r="K48" s="42" t="s">
        <v>84</v>
      </c>
      <c r="L48" s="43">
        <v>0</v>
      </c>
      <c r="M48" s="42"/>
      <c r="N48" s="187"/>
      <c r="O48" s="43"/>
      <c r="P48" s="14"/>
      <c r="Q48" s="14"/>
      <c r="R48" s="177"/>
      <c r="S48" s="14"/>
      <c r="T48" s="14"/>
      <c r="U48" s="283"/>
      <c r="V48" s="299"/>
      <c r="W48" s="14"/>
      <c r="X48" s="14"/>
      <c r="Y48" s="14"/>
      <c r="Z48" s="252"/>
      <c r="AA48" s="273"/>
      <c r="AB48" s="14"/>
    </row>
    <row r="49" spans="1:28" x14ac:dyDescent="0.2">
      <c r="A49" s="410"/>
      <c r="B49" s="189"/>
      <c r="C49" s="345" t="s">
        <v>285</v>
      </c>
      <c r="D49" s="346"/>
      <c r="E49" s="346"/>
      <c r="F49" s="346"/>
      <c r="G49" s="346"/>
      <c r="H49" s="346"/>
      <c r="I49" s="346"/>
      <c r="J49" s="346"/>
      <c r="K49" s="346"/>
      <c r="L49" s="346"/>
      <c r="M49" s="346"/>
      <c r="N49" s="347"/>
      <c r="O49" s="205"/>
      <c r="P49" s="14"/>
      <c r="Q49" s="14"/>
      <c r="R49" s="177"/>
      <c r="S49" s="14"/>
      <c r="T49" s="14"/>
      <c r="U49" s="283"/>
      <c r="V49" s="299"/>
      <c r="W49" s="14"/>
      <c r="X49" s="14"/>
      <c r="Y49" s="14"/>
      <c r="Z49" s="14"/>
      <c r="AA49" s="248"/>
      <c r="AB49" s="14"/>
    </row>
    <row r="50" spans="1:28" x14ac:dyDescent="0.2">
      <c r="A50" s="408">
        <v>12</v>
      </c>
      <c r="B50" s="185"/>
      <c r="C50" s="370" t="s">
        <v>286</v>
      </c>
      <c r="D50" s="371"/>
      <c r="E50" s="371"/>
      <c r="F50" s="371"/>
      <c r="G50" s="371"/>
      <c r="H50" s="371"/>
      <c r="I50" s="371"/>
      <c r="J50" s="371"/>
      <c r="K50" s="371"/>
      <c r="L50" s="371"/>
      <c r="M50" s="371"/>
      <c r="N50" s="372"/>
      <c r="O50" s="209" t="s">
        <v>96</v>
      </c>
      <c r="P50" s="64">
        <f>D51+F51+H51+J51+L51+N51</f>
        <v>4</v>
      </c>
      <c r="Q50" s="62" t="s">
        <v>79</v>
      </c>
      <c r="R50" s="67" t="s">
        <v>94</v>
      </c>
      <c r="S50" s="67" t="s">
        <v>94</v>
      </c>
      <c r="T50" s="66"/>
      <c r="U50" s="65">
        <f>P50*T50</f>
        <v>0</v>
      </c>
      <c r="V50" s="201"/>
      <c r="W50" s="202"/>
      <c r="X50" s="211"/>
      <c r="Y50" s="211"/>
      <c r="Z50" s="14"/>
      <c r="AA50" s="248"/>
      <c r="AB50" s="14"/>
    </row>
    <row r="51" spans="1:28" x14ac:dyDescent="0.2">
      <c r="A51" s="409"/>
      <c r="B51" s="190"/>
      <c r="C51" s="186" t="s">
        <v>80</v>
      </c>
      <c r="D51" s="43"/>
      <c r="E51" s="42" t="s">
        <v>81</v>
      </c>
      <c r="F51" s="43">
        <v>1</v>
      </c>
      <c r="G51" s="42" t="s">
        <v>82</v>
      </c>
      <c r="H51" s="43">
        <v>1</v>
      </c>
      <c r="I51" s="42" t="s">
        <v>83</v>
      </c>
      <c r="J51" s="43">
        <v>1</v>
      </c>
      <c r="K51" s="42" t="s">
        <v>84</v>
      </c>
      <c r="L51" s="43">
        <v>1</v>
      </c>
      <c r="M51" s="42"/>
      <c r="N51" s="187"/>
      <c r="O51" s="43"/>
      <c r="P51" s="14"/>
      <c r="Q51" s="14"/>
      <c r="R51" s="177"/>
      <c r="S51" s="14"/>
      <c r="T51" s="14"/>
      <c r="U51" s="283"/>
      <c r="V51" s="299"/>
      <c r="W51" s="14"/>
      <c r="X51" s="14"/>
      <c r="Y51" s="14"/>
      <c r="Z51" s="252"/>
      <c r="AA51" s="273"/>
      <c r="AB51" s="14"/>
    </row>
    <row r="52" spans="1:28" x14ac:dyDescent="0.2">
      <c r="A52" s="410"/>
      <c r="B52" s="189"/>
      <c r="C52" s="345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7"/>
      <c r="O52" s="205"/>
      <c r="P52" s="14"/>
      <c r="Q52" s="14"/>
      <c r="R52" s="177"/>
      <c r="S52" s="14"/>
      <c r="T52" s="14"/>
      <c r="U52" s="283"/>
      <c r="V52" s="299"/>
      <c r="W52" s="14"/>
      <c r="X52" s="14"/>
      <c r="Y52" s="14"/>
      <c r="Z52" s="14"/>
      <c r="AA52" s="248"/>
      <c r="AB52" s="14"/>
    </row>
    <row r="53" spans="1:28" x14ac:dyDescent="0.2">
      <c r="A53" s="408">
        <v>13</v>
      </c>
      <c r="B53" s="185"/>
      <c r="C53" s="370" t="s">
        <v>264</v>
      </c>
      <c r="D53" s="371"/>
      <c r="E53" s="371"/>
      <c r="F53" s="371"/>
      <c r="G53" s="371"/>
      <c r="H53" s="371"/>
      <c r="I53" s="371"/>
      <c r="J53" s="371"/>
      <c r="K53" s="371"/>
      <c r="L53" s="371"/>
      <c r="M53" s="371"/>
      <c r="N53" s="372"/>
      <c r="O53" s="209" t="s">
        <v>96</v>
      </c>
      <c r="P53" s="64">
        <f>D54+F54+H54+J54+L54+N54</f>
        <v>36</v>
      </c>
      <c r="Q53" s="62" t="s">
        <v>79</v>
      </c>
      <c r="R53" s="67" t="s">
        <v>94</v>
      </c>
      <c r="S53" s="67" t="s">
        <v>94</v>
      </c>
      <c r="T53" s="66"/>
      <c r="U53" s="65">
        <f>P53*T53</f>
        <v>0</v>
      </c>
      <c r="V53" s="201"/>
      <c r="W53" s="202"/>
      <c r="X53" s="211"/>
      <c r="Y53" s="211"/>
      <c r="Z53" s="14"/>
      <c r="AA53" s="248"/>
      <c r="AB53" s="14"/>
    </row>
    <row r="54" spans="1:28" x14ac:dyDescent="0.2">
      <c r="A54" s="409"/>
      <c r="B54" s="190"/>
      <c r="C54" s="186" t="s">
        <v>80</v>
      </c>
      <c r="D54" s="43"/>
      <c r="E54" s="42" t="s">
        <v>81</v>
      </c>
      <c r="F54" s="43">
        <v>27</v>
      </c>
      <c r="G54" s="42" t="s">
        <v>82</v>
      </c>
      <c r="H54" s="43">
        <v>4</v>
      </c>
      <c r="I54" s="42" t="s">
        <v>83</v>
      </c>
      <c r="J54" s="43">
        <v>5</v>
      </c>
      <c r="K54" s="42" t="s">
        <v>84</v>
      </c>
      <c r="L54" s="43">
        <v>0</v>
      </c>
      <c r="M54" s="42"/>
      <c r="N54" s="187"/>
      <c r="O54" s="43"/>
      <c r="P54" s="14"/>
      <c r="Q54" s="14"/>
      <c r="R54" s="177"/>
      <c r="S54" s="14"/>
      <c r="T54" s="14"/>
      <c r="U54" s="283"/>
      <c r="V54" s="299"/>
      <c r="W54" s="14"/>
      <c r="X54" s="14"/>
      <c r="Y54" s="14"/>
      <c r="Z54" s="252"/>
      <c r="AA54" s="273"/>
      <c r="AB54" s="14"/>
    </row>
    <row r="55" spans="1:28" x14ac:dyDescent="0.2">
      <c r="A55" s="410"/>
      <c r="B55" s="189"/>
      <c r="C55" s="345"/>
      <c r="D55" s="346"/>
      <c r="E55" s="346"/>
      <c r="F55" s="346"/>
      <c r="G55" s="346"/>
      <c r="H55" s="346"/>
      <c r="I55" s="346"/>
      <c r="J55" s="346"/>
      <c r="K55" s="346"/>
      <c r="L55" s="346"/>
      <c r="M55" s="346"/>
      <c r="N55" s="347"/>
      <c r="O55" s="205"/>
      <c r="P55" s="14"/>
      <c r="Q55" s="14"/>
      <c r="R55" s="177"/>
      <c r="S55" s="14"/>
      <c r="T55" s="14"/>
      <c r="U55" s="283"/>
      <c r="V55" s="299"/>
      <c r="W55" s="14"/>
      <c r="X55" s="14"/>
      <c r="Y55" s="14"/>
      <c r="Z55" s="14"/>
      <c r="AA55" s="248"/>
      <c r="AB55" s="14"/>
    </row>
    <row r="56" spans="1:28" x14ac:dyDescent="0.2">
      <c r="A56" s="408">
        <v>14</v>
      </c>
      <c r="B56" s="185"/>
      <c r="C56" s="370" t="s">
        <v>265</v>
      </c>
      <c r="D56" s="371"/>
      <c r="E56" s="371"/>
      <c r="F56" s="371"/>
      <c r="G56" s="371"/>
      <c r="H56" s="371"/>
      <c r="I56" s="371"/>
      <c r="J56" s="371"/>
      <c r="K56" s="371"/>
      <c r="L56" s="371"/>
      <c r="M56" s="371"/>
      <c r="N56" s="372"/>
      <c r="O56" s="209" t="s">
        <v>96</v>
      </c>
      <c r="P56" s="64">
        <f>D57+F57+H57+J57+L57+N57</f>
        <v>1</v>
      </c>
      <c r="Q56" s="62" t="s">
        <v>79</v>
      </c>
      <c r="R56" s="67" t="s">
        <v>94</v>
      </c>
      <c r="S56" s="67" t="s">
        <v>94</v>
      </c>
      <c r="T56" s="66"/>
      <c r="U56" s="65">
        <f>P56*T56</f>
        <v>0</v>
      </c>
      <c r="V56" s="201"/>
      <c r="W56" s="202"/>
      <c r="X56" s="211"/>
      <c r="Y56" s="211"/>
      <c r="Z56" s="14"/>
      <c r="AA56" s="248"/>
      <c r="AB56" s="14"/>
    </row>
    <row r="57" spans="1:28" x14ac:dyDescent="0.2">
      <c r="A57" s="409"/>
      <c r="B57" s="190"/>
      <c r="C57" s="186" t="s">
        <v>80</v>
      </c>
      <c r="D57" s="43"/>
      <c r="E57" s="42" t="s">
        <v>81</v>
      </c>
      <c r="F57" s="43">
        <v>1</v>
      </c>
      <c r="G57" s="42" t="s">
        <v>82</v>
      </c>
      <c r="H57" s="43">
        <v>0</v>
      </c>
      <c r="I57" s="42" t="s">
        <v>83</v>
      </c>
      <c r="J57" s="43">
        <v>0</v>
      </c>
      <c r="K57" s="42" t="s">
        <v>84</v>
      </c>
      <c r="L57" s="43">
        <v>0</v>
      </c>
      <c r="M57" s="42"/>
      <c r="N57" s="187"/>
      <c r="O57" s="43"/>
      <c r="P57" s="14"/>
      <c r="Q57" s="14"/>
      <c r="R57" s="177"/>
      <c r="S57" s="14"/>
      <c r="T57" s="14"/>
      <c r="U57" s="283"/>
      <c r="V57" s="299"/>
      <c r="W57" s="14"/>
      <c r="X57" s="14"/>
      <c r="Y57" s="14"/>
      <c r="Z57" s="252"/>
      <c r="AA57" s="273"/>
      <c r="AB57" s="14"/>
    </row>
    <row r="58" spans="1:28" x14ac:dyDescent="0.2">
      <c r="A58" s="410"/>
      <c r="B58" s="189"/>
      <c r="C58" s="345"/>
      <c r="D58" s="346"/>
      <c r="E58" s="346"/>
      <c r="F58" s="346"/>
      <c r="G58" s="346"/>
      <c r="H58" s="346"/>
      <c r="I58" s="346"/>
      <c r="J58" s="346"/>
      <c r="K58" s="346"/>
      <c r="L58" s="346"/>
      <c r="M58" s="346"/>
      <c r="N58" s="347"/>
      <c r="O58" s="205"/>
      <c r="P58" s="14"/>
      <c r="Q58" s="14"/>
      <c r="R58" s="177"/>
      <c r="S58" s="14"/>
      <c r="T58" s="14"/>
      <c r="U58" s="283"/>
      <c r="V58" s="299"/>
      <c r="W58" s="14"/>
      <c r="X58" s="14"/>
      <c r="Y58" s="14"/>
      <c r="Z58" s="14"/>
      <c r="AA58" s="248"/>
      <c r="AB58" s="14"/>
    </row>
    <row r="59" spans="1:28" x14ac:dyDescent="0.2">
      <c r="A59" s="408">
        <v>15</v>
      </c>
      <c r="B59" s="185"/>
      <c r="C59" s="370" t="s">
        <v>266</v>
      </c>
      <c r="D59" s="371"/>
      <c r="E59" s="371"/>
      <c r="F59" s="371"/>
      <c r="G59" s="371"/>
      <c r="H59" s="371"/>
      <c r="I59" s="371"/>
      <c r="J59" s="371"/>
      <c r="K59" s="371"/>
      <c r="L59" s="371"/>
      <c r="M59" s="371"/>
      <c r="N59" s="372"/>
      <c r="O59" s="209" t="s">
        <v>96</v>
      </c>
      <c r="P59" s="64">
        <f>D60+F60+H60+J60+L60+N60</f>
        <v>1</v>
      </c>
      <c r="Q59" s="62" t="s">
        <v>79</v>
      </c>
      <c r="R59" s="67" t="s">
        <v>94</v>
      </c>
      <c r="S59" s="67" t="s">
        <v>94</v>
      </c>
      <c r="T59" s="66"/>
      <c r="U59" s="65">
        <f>P59*T59</f>
        <v>0</v>
      </c>
      <c r="V59" s="201"/>
      <c r="W59" s="202"/>
      <c r="X59" s="211"/>
      <c r="Y59" s="211"/>
      <c r="Z59" s="14"/>
      <c r="AA59" s="248"/>
      <c r="AB59" s="14"/>
    </row>
    <row r="60" spans="1:28" x14ac:dyDescent="0.2">
      <c r="A60" s="409"/>
      <c r="B60" s="190"/>
      <c r="C60" s="186" t="s">
        <v>80</v>
      </c>
      <c r="D60" s="43"/>
      <c r="E60" s="42" t="s">
        <v>81</v>
      </c>
      <c r="F60" s="43">
        <v>1</v>
      </c>
      <c r="G60" s="42" t="s">
        <v>82</v>
      </c>
      <c r="H60" s="43">
        <v>0</v>
      </c>
      <c r="I60" s="42" t="s">
        <v>83</v>
      </c>
      <c r="J60" s="43">
        <v>0</v>
      </c>
      <c r="K60" s="42" t="s">
        <v>84</v>
      </c>
      <c r="L60" s="43">
        <v>0</v>
      </c>
      <c r="M60" s="42"/>
      <c r="N60" s="187"/>
      <c r="O60" s="43"/>
      <c r="P60" s="14"/>
      <c r="Q60" s="14"/>
      <c r="R60" s="177"/>
      <c r="S60" s="14"/>
      <c r="T60" s="14"/>
      <c r="U60" s="283"/>
      <c r="V60" s="299"/>
      <c r="W60" s="14"/>
      <c r="X60" s="14"/>
      <c r="Y60" s="14"/>
      <c r="Z60" s="252"/>
      <c r="AA60" s="273"/>
      <c r="AB60" s="14"/>
    </row>
    <row r="61" spans="1:28" x14ac:dyDescent="0.2">
      <c r="A61" s="410"/>
      <c r="B61" s="189"/>
      <c r="C61" s="345"/>
      <c r="D61" s="346"/>
      <c r="E61" s="346"/>
      <c r="F61" s="346"/>
      <c r="G61" s="346"/>
      <c r="H61" s="346"/>
      <c r="I61" s="346"/>
      <c r="J61" s="346"/>
      <c r="K61" s="346"/>
      <c r="L61" s="346"/>
      <c r="M61" s="346"/>
      <c r="N61" s="347"/>
      <c r="O61" s="205"/>
      <c r="P61" s="14"/>
      <c r="Q61" s="14"/>
      <c r="R61" s="177"/>
      <c r="S61" s="14"/>
      <c r="T61" s="14"/>
      <c r="U61" s="283"/>
      <c r="V61" s="299"/>
      <c r="W61" s="14"/>
      <c r="X61" s="14"/>
      <c r="Y61" s="14"/>
      <c r="Z61" s="14"/>
      <c r="AA61" s="248"/>
      <c r="AB61" s="14"/>
    </row>
    <row r="62" spans="1:28" x14ac:dyDescent="0.2">
      <c r="A62" s="408">
        <v>16</v>
      </c>
      <c r="B62" s="185"/>
      <c r="C62" s="370" t="s">
        <v>267</v>
      </c>
      <c r="D62" s="371"/>
      <c r="E62" s="371"/>
      <c r="F62" s="371"/>
      <c r="G62" s="371"/>
      <c r="H62" s="371"/>
      <c r="I62" s="371"/>
      <c r="J62" s="371"/>
      <c r="K62" s="371"/>
      <c r="L62" s="371"/>
      <c r="M62" s="371"/>
      <c r="N62" s="372"/>
      <c r="O62" s="209" t="s">
        <v>96</v>
      </c>
      <c r="P62" s="64">
        <f>D63+F63+H63+J63+L63+N63</f>
        <v>1</v>
      </c>
      <c r="Q62" s="62" t="s">
        <v>79</v>
      </c>
      <c r="R62" s="67" t="s">
        <v>94</v>
      </c>
      <c r="S62" s="67" t="s">
        <v>94</v>
      </c>
      <c r="T62" s="66"/>
      <c r="U62" s="65">
        <f>P62*T62</f>
        <v>0</v>
      </c>
      <c r="V62" s="201"/>
      <c r="W62" s="202"/>
      <c r="X62" s="211"/>
      <c r="Y62" s="211"/>
      <c r="Z62" s="14"/>
      <c r="AA62" s="248"/>
      <c r="AB62" s="14"/>
    </row>
    <row r="63" spans="1:28" x14ac:dyDescent="0.2">
      <c r="A63" s="409"/>
      <c r="B63" s="190"/>
      <c r="C63" s="186" t="s">
        <v>80</v>
      </c>
      <c r="D63" s="43"/>
      <c r="E63" s="42" t="s">
        <v>81</v>
      </c>
      <c r="F63" s="43">
        <v>1</v>
      </c>
      <c r="G63" s="42" t="s">
        <v>82</v>
      </c>
      <c r="H63" s="43">
        <v>0</v>
      </c>
      <c r="I63" s="42" t="s">
        <v>83</v>
      </c>
      <c r="J63" s="43">
        <v>0</v>
      </c>
      <c r="K63" s="42" t="s">
        <v>84</v>
      </c>
      <c r="L63" s="43">
        <v>0</v>
      </c>
      <c r="M63" s="42"/>
      <c r="N63" s="187"/>
      <c r="O63" s="43"/>
      <c r="P63" s="14"/>
      <c r="Q63" s="14"/>
      <c r="R63" s="177"/>
      <c r="S63" s="14"/>
      <c r="T63" s="14"/>
      <c r="U63" s="283"/>
      <c r="V63" s="299"/>
      <c r="W63" s="14"/>
      <c r="X63" s="14"/>
      <c r="Y63" s="14"/>
      <c r="Z63" s="252"/>
      <c r="AA63" s="273"/>
      <c r="AB63" s="14"/>
    </row>
    <row r="64" spans="1:28" x14ac:dyDescent="0.2">
      <c r="A64" s="410"/>
      <c r="B64" s="189"/>
      <c r="C64" s="345"/>
      <c r="D64" s="346"/>
      <c r="E64" s="346"/>
      <c r="F64" s="346"/>
      <c r="G64" s="346"/>
      <c r="H64" s="346"/>
      <c r="I64" s="346"/>
      <c r="J64" s="346"/>
      <c r="K64" s="346"/>
      <c r="L64" s="346"/>
      <c r="M64" s="346"/>
      <c r="N64" s="347"/>
      <c r="O64" s="205"/>
      <c r="P64" s="14"/>
      <c r="Q64" s="14"/>
      <c r="R64" s="177"/>
      <c r="S64" s="14"/>
      <c r="T64" s="14"/>
      <c r="U64" s="283"/>
      <c r="V64" s="299"/>
      <c r="W64" s="14"/>
      <c r="X64" s="14"/>
      <c r="Y64" s="14"/>
      <c r="Z64" s="14"/>
      <c r="AA64" s="253"/>
      <c r="AB64" s="14"/>
    </row>
    <row r="65" spans="1:28" x14ac:dyDescent="0.2">
      <c r="A65" s="282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283"/>
      <c r="V65" s="283"/>
      <c r="W65" s="14"/>
      <c r="X65" s="14"/>
      <c r="Y65" s="14"/>
      <c r="Z65" s="14"/>
      <c r="AA65" s="253"/>
      <c r="AB65" s="14"/>
    </row>
    <row r="66" spans="1:28" ht="15.75" x14ac:dyDescent="0.25">
      <c r="A66" s="290"/>
      <c r="B66" s="76"/>
      <c r="C66" s="48" t="s">
        <v>60</v>
      </c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50"/>
      <c r="O66" s="76"/>
      <c r="P66" s="76"/>
      <c r="Q66" s="76"/>
      <c r="R66" s="76"/>
      <c r="S66" s="180"/>
      <c r="T66" s="180"/>
      <c r="U66" s="288">
        <f>S67+U67</f>
        <v>0</v>
      </c>
      <c r="V66" s="300"/>
      <c r="W66" s="14"/>
      <c r="X66" s="14"/>
      <c r="Y66" s="14"/>
      <c r="Z66" s="14"/>
      <c r="AA66" s="253"/>
      <c r="AB66" s="14"/>
    </row>
    <row r="67" spans="1:28" ht="15" x14ac:dyDescent="0.2">
      <c r="A67" s="287"/>
      <c r="B67" s="181"/>
      <c r="C67" s="192"/>
      <c r="D67" s="19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1"/>
      <c r="Q67" s="181"/>
      <c r="R67" s="181"/>
      <c r="S67" s="183">
        <f>SUM(S68:S71)</f>
        <v>0</v>
      </c>
      <c r="T67" s="184"/>
      <c r="U67" s="289">
        <f>SUM(U68:U71)</f>
        <v>0</v>
      </c>
      <c r="V67" s="300"/>
      <c r="W67" s="14"/>
      <c r="X67" s="255"/>
      <c r="Y67" s="255"/>
      <c r="Z67" s="14"/>
      <c r="AA67" s="253"/>
      <c r="AB67" s="14"/>
    </row>
    <row r="68" spans="1:28" x14ac:dyDescent="0.2">
      <c r="A68" s="411">
        <v>17</v>
      </c>
      <c r="B68" s="190"/>
      <c r="C68" s="370"/>
      <c r="D68" s="371"/>
      <c r="E68" s="371"/>
      <c r="F68" s="371"/>
      <c r="G68" s="371"/>
      <c r="H68" s="371"/>
      <c r="I68" s="371"/>
      <c r="J68" s="371"/>
      <c r="K68" s="371"/>
      <c r="L68" s="371"/>
      <c r="M68" s="371"/>
      <c r="N68" s="372"/>
      <c r="O68" s="209" t="s">
        <v>96</v>
      </c>
      <c r="P68" s="64">
        <f>D69+F69+H69+J69+L69+N69</f>
        <v>0</v>
      </c>
      <c r="Q68" s="62" t="s">
        <v>79</v>
      </c>
      <c r="R68" s="67" t="s">
        <v>94</v>
      </c>
      <c r="S68" s="67" t="s">
        <v>94</v>
      </c>
      <c r="T68" s="67" t="s">
        <v>94</v>
      </c>
      <c r="U68" s="67" t="s">
        <v>94</v>
      </c>
      <c r="V68" s="201"/>
      <c r="W68" s="202"/>
      <c r="X68" s="211"/>
      <c r="Y68" s="211"/>
      <c r="Z68" s="14"/>
      <c r="AA68" s="253"/>
      <c r="AB68" s="14"/>
    </row>
    <row r="69" spans="1:28" x14ac:dyDescent="0.2">
      <c r="A69" s="411"/>
      <c r="B69" s="190"/>
      <c r="C69" s="193" t="s">
        <v>80</v>
      </c>
      <c r="D69" s="194"/>
      <c r="E69" s="45" t="s">
        <v>81</v>
      </c>
      <c r="F69" s="194">
        <v>0</v>
      </c>
      <c r="G69" s="45" t="s">
        <v>82</v>
      </c>
      <c r="H69" s="194">
        <v>0</v>
      </c>
      <c r="I69" s="45" t="s">
        <v>83</v>
      </c>
      <c r="J69" s="194">
        <v>0</v>
      </c>
      <c r="K69" s="45" t="s">
        <v>84</v>
      </c>
      <c r="L69" s="194">
        <v>0</v>
      </c>
      <c r="M69" s="45"/>
      <c r="N69" s="187"/>
      <c r="O69" s="43"/>
      <c r="P69" s="14"/>
      <c r="Q69" s="14"/>
      <c r="R69" s="14"/>
      <c r="S69" s="14"/>
      <c r="T69" s="14"/>
      <c r="U69" s="283"/>
      <c r="V69" s="299"/>
      <c r="W69" s="14"/>
      <c r="X69" s="14"/>
      <c r="Y69" s="14"/>
      <c r="Z69" s="14"/>
      <c r="AA69" s="253"/>
      <c r="AB69" s="14"/>
    </row>
    <row r="70" spans="1:28" ht="12.75" customHeight="1" x14ac:dyDescent="0.2">
      <c r="A70" s="411"/>
      <c r="B70" s="190"/>
      <c r="C70" s="364"/>
      <c r="D70" s="368"/>
      <c r="E70" s="368"/>
      <c r="F70" s="368"/>
      <c r="G70" s="368"/>
      <c r="H70" s="368"/>
      <c r="I70" s="368"/>
      <c r="J70" s="368"/>
      <c r="K70" s="368"/>
      <c r="L70" s="368"/>
      <c r="M70" s="368"/>
      <c r="N70" s="369"/>
      <c r="O70" s="206"/>
      <c r="P70" s="14"/>
      <c r="Q70" s="14"/>
      <c r="R70" s="14"/>
      <c r="S70" s="14"/>
      <c r="T70" s="14"/>
      <c r="U70" s="283"/>
      <c r="V70" s="299"/>
      <c r="W70" s="14"/>
      <c r="X70" s="14"/>
      <c r="Y70" s="14"/>
      <c r="Z70" s="14"/>
      <c r="AA70" s="253"/>
      <c r="AB70" s="14"/>
    </row>
    <row r="71" spans="1:28" x14ac:dyDescent="0.2">
      <c r="A71" s="282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283"/>
      <c r="V71" s="283"/>
      <c r="W71" s="14"/>
      <c r="X71" s="14"/>
      <c r="Y71" s="14"/>
      <c r="Z71" s="14"/>
      <c r="AA71" s="253"/>
      <c r="AB71" s="14"/>
    </row>
    <row r="72" spans="1:28" ht="15.75" x14ac:dyDescent="0.25">
      <c r="A72" s="291"/>
      <c r="B72" s="204"/>
      <c r="C72" s="51" t="s">
        <v>91</v>
      </c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3"/>
      <c r="O72" s="204"/>
      <c r="P72" s="204"/>
      <c r="Q72" s="204"/>
      <c r="R72" s="204"/>
      <c r="S72" s="204"/>
      <c r="T72" s="204"/>
      <c r="U72" s="288">
        <f>U73+S73</f>
        <v>0</v>
      </c>
      <c r="V72" s="298"/>
      <c r="W72" s="257"/>
      <c r="X72" s="257"/>
      <c r="Y72" s="257"/>
      <c r="Z72" s="257"/>
      <c r="AA72" s="274"/>
      <c r="AB72" s="14"/>
    </row>
    <row r="73" spans="1:28" x14ac:dyDescent="0.2">
      <c r="A73" s="292"/>
      <c r="B73" s="184"/>
      <c r="C73" s="54"/>
      <c r="D73" s="54"/>
      <c r="E73" s="182"/>
      <c r="F73" s="182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3">
        <f>SUM(S74:S86)</f>
        <v>0</v>
      </c>
      <c r="T73" s="184"/>
      <c r="U73" s="289">
        <f>SUM(U74:U86)</f>
        <v>0</v>
      </c>
      <c r="V73" s="289"/>
      <c r="W73" s="14"/>
      <c r="X73" s="255"/>
      <c r="Y73" s="255"/>
      <c r="Z73" s="14"/>
      <c r="AA73" s="253"/>
      <c r="AB73" s="14"/>
    </row>
    <row r="74" spans="1:28" x14ac:dyDescent="0.2">
      <c r="A74" s="408">
        <v>18</v>
      </c>
      <c r="B74" s="190"/>
      <c r="C74" s="401" t="s">
        <v>287</v>
      </c>
      <c r="D74" s="371"/>
      <c r="E74" s="371"/>
      <c r="F74" s="371"/>
      <c r="G74" s="371"/>
      <c r="H74" s="371"/>
      <c r="I74" s="371"/>
      <c r="J74" s="371"/>
      <c r="K74" s="371"/>
      <c r="L74" s="371"/>
      <c r="M74" s="371"/>
      <c r="N74" s="372"/>
      <c r="O74" s="209" t="s">
        <v>96</v>
      </c>
      <c r="P74" s="64">
        <f>D75+F75+H75+J75+L75+N75</f>
        <v>720</v>
      </c>
      <c r="Q74" s="62" t="s">
        <v>78</v>
      </c>
      <c r="R74" s="74"/>
      <c r="S74" s="65">
        <f>P74*R74</f>
        <v>0</v>
      </c>
      <c r="T74" s="66"/>
      <c r="U74" s="65">
        <f>P74*T74</f>
        <v>0</v>
      </c>
      <c r="V74" s="201"/>
      <c r="W74" s="202"/>
      <c r="X74" s="211"/>
      <c r="Y74" s="211"/>
      <c r="Z74" s="14"/>
      <c r="AA74" s="253"/>
      <c r="AB74" s="14"/>
    </row>
    <row r="75" spans="1:28" x14ac:dyDescent="0.2">
      <c r="A75" s="409"/>
      <c r="B75" s="190"/>
      <c r="C75" s="193" t="s">
        <v>80</v>
      </c>
      <c r="D75" s="195"/>
      <c r="E75" s="45" t="s">
        <v>81</v>
      </c>
      <c r="F75" s="196">
        <v>480</v>
      </c>
      <c r="G75" s="45" t="s">
        <v>82</v>
      </c>
      <c r="H75" s="196">
        <v>120</v>
      </c>
      <c r="I75" s="45" t="s">
        <v>83</v>
      </c>
      <c r="J75" s="196">
        <v>100</v>
      </c>
      <c r="K75" s="45" t="s">
        <v>84</v>
      </c>
      <c r="L75" s="196">
        <v>20</v>
      </c>
      <c r="M75" s="45"/>
      <c r="N75" s="197"/>
      <c r="O75" s="207"/>
      <c r="P75" s="198"/>
      <c r="Q75" s="198"/>
      <c r="R75" s="199"/>
      <c r="S75" s="198"/>
      <c r="T75" s="198"/>
      <c r="U75" s="281"/>
      <c r="V75" s="299"/>
      <c r="W75" s="14"/>
      <c r="X75" s="14"/>
      <c r="Y75" s="14"/>
      <c r="Z75" s="14"/>
      <c r="AA75" s="253"/>
      <c r="AB75" s="14"/>
    </row>
    <row r="76" spans="1:28" x14ac:dyDescent="0.2">
      <c r="A76" s="412"/>
      <c r="B76" s="190"/>
      <c r="C76" s="357"/>
      <c r="D76" s="358"/>
      <c r="E76" s="358"/>
      <c r="F76" s="358"/>
      <c r="G76" s="358"/>
      <c r="H76" s="358"/>
      <c r="I76" s="358"/>
      <c r="J76" s="358"/>
      <c r="K76" s="358"/>
      <c r="L76" s="358"/>
      <c r="M76" s="358"/>
      <c r="N76" s="359"/>
      <c r="O76" s="208"/>
      <c r="P76" s="14"/>
      <c r="Q76" s="14"/>
      <c r="R76" s="177"/>
      <c r="S76" s="14"/>
      <c r="T76" s="14"/>
      <c r="U76" s="283"/>
      <c r="V76" s="299"/>
      <c r="W76" s="14"/>
      <c r="X76" s="14"/>
      <c r="Y76" s="14"/>
      <c r="Z76" s="14"/>
      <c r="AA76" s="253"/>
      <c r="AB76" s="14"/>
    </row>
    <row r="77" spans="1:28" x14ac:dyDescent="0.2">
      <c r="A77" s="408">
        <v>19</v>
      </c>
      <c r="B77" s="190"/>
      <c r="C77" s="401" t="s">
        <v>288</v>
      </c>
      <c r="D77" s="371"/>
      <c r="E77" s="371"/>
      <c r="F77" s="371"/>
      <c r="G77" s="371"/>
      <c r="H77" s="371"/>
      <c r="I77" s="371"/>
      <c r="J77" s="371"/>
      <c r="K77" s="371"/>
      <c r="L77" s="371"/>
      <c r="M77" s="371"/>
      <c r="N77" s="372"/>
      <c r="O77" s="209" t="s">
        <v>96</v>
      </c>
      <c r="P77" s="64">
        <f>D78+F78+H78+J78+L78+N78</f>
        <v>45</v>
      </c>
      <c r="Q77" s="62" t="s">
        <v>78</v>
      </c>
      <c r="R77" s="74"/>
      <c r="S77" s="65">
        <f>P77*R77</f>
        <v>0</v>
      </c>
      <c r="T77" s="66"/>
      <c r="U77" s="65">
        <f>P77*T77</f>
        <v>0</v>
      </c>
      <c r="V77" s="201"/>
      <c r="W77" s="202"/>
      <c r="X77" s="211"/>
      <c r="Y77" s="211"/>
      <c r="Z77" s="14"/>
      <c r="AA77" s="253"/>
      <c r="AB77" s="14"/>
    </row>
    <row r="78" spans="1:28" x14ac:dyDescent="0.2">
      <c r="A78" s="409"/>
      <c r="B78" s="190"/>
      <c r="C78" s="193" t="s">
        <v>80</v>
      </c>
      <c r="D78" s="195"/>
      <c r="E78" s="45" t="s">
        <v>81</v>
      </c>
      <c r="F78" s="196">
        <v>25</v>
      </c>
      <c r="G78" s="45" t="s">
        <v>82</v>
      </c>
      <c r="H78" s="196">
        <v>0</v>
      </c>
      <c r="I78" s="45" t="s">
        <v>83</v>
      </c>
      <c r="J78" s="196">
        <v>20</v>
      </c>
      <c r="K78" s="45" t="s">
        <v>84</v>
      </c>
      <c r="L78" s="196">
        <v>0</v>
      </c>
      <c r="M78" s="45"/>
      <c r="N78" s="197"/>
      <c r="O78" s="207"/>
      <c r="P78" s="198"/>
      <c r="Q78" s="198"/>
      <c r="R78" s="199"/>
      <c r="S78" s="198"/>
      <c r="T78" s="198"/>
      <c r="U78" s="281"/>
      <c r="V78" s="299"/>
      <c r="W78" s="14"/>
      <c r="X78" s="14"/>
      <c r="Y78" s="14"/>
      <c r="Z78" s="14"/>
      <c r="AA78" s="253"/>
      <c r="AB78" s="14"/>
    </row>
    <row r="79" spans="1:28" x14ac:dyDescent="0.2">
      <c r="A79" s="412"/>
      <c r="B79" s="190"/>
      <c r="C79" s="357"/>
      <c r="D79" s="358"/>
      <c r="E79" s="358"/>
      <c r="F79" s="358"/>
      <c r="G79" s="358"/>
      <c r="H79" s="358"/>
      <c r="I79" s="358"/>
      <c r="J79" s="358"/>
      <c r="K79" s="358"/>
      <c r="L79" s="358"/>
      <c r="M79" s="358"/>
      <c r="N79" s="359"/>
      <c r="O79" s="208"/>
      <c r="P79" s="14"/>
      <c r="Q79" s="14"/>
      <c r="R79" s="177"/>
      <c r="S79" s="14"/>
      <c r="T79" s="14"/>
      <c r="U79" s="283"/>
      <c r="V79" s="299"/>
      <c r="W79" s="14"/>
      <c r="X79" s="14"/>
      <c r="Y79" s="14"/>
      <c r="Z79" s="14"/>
      <c r="AA79" s="253"/>
      <c r="AB79" s="14"/>
    </row>
    <row r="80" spans="1:28" x14ac:dyDescent="0.2">
      <c r="A80" s="408">
        <v>20</v>
      </c>
      <c r="B80" s="190"/>
      <c r="C80" s="401" t="s">
        <v>289</v>
      </c>
      <c r="D80" s="371"/>
      <c r="E80" s="371"/>
      <c r="F80" s="371"/>
      <c r="G80" s="371"/>
      <c r="H80" s="371"/>
      <c r="I80" s="371"/>
      <c r="J80" s="371"/>
      <c r="K80" s="371"/>
      <c r="L80" s="371"/>
      <c r="M80" s="371"/>
      <c r="N80" s="372"/>
      <c r="O80" s="209" t="s">
        <v>96</v>
      </c>
      <c r="P80" s="64">
        <f>D81+F81+H81+J81+L81+N81</f>
        <v>25</v>
      </c>
      <c r="Q80" s="62" t="s">
        <v>78</v>
      </c>
      <c r="R80" s="74"/>
      <c r="S80" s="65">
        <f>P80*R80</f>
        <v>0</v>
      </c>
      <c r="T80" s="66"/>
      <c r="U80" s="65">
        <f>P80*T80</f>
        <v>0</v>
      </c>
      <c r="V80" s="201"/>
      <c r="W80" s="202"/>
      <c r="X80" s="211"/>
      <c r="Y80" s="211"/>
      <c r="Z80" s="14"/>
      <c r="AA80" s="253"/>
      <c r="AB80" s="14"/>
    </row>
    <row r="81" spans="1:28" x14ac:dyDescent="0.2">
      <c r="A81" s="409"/>
      <c r="B81" s="190"/>
      <c r="C81" s="193" t="s">
        <v>80</v>
      </c>
      <c r="D81" s="195"/>
      <c r="E81" s="45" t="s">
        <v>81</v>
      </c>
      <c r="F81" s="196">
        <v>25</v>
      </c>
      <c r="G81" s="45" t="s">
        <v>82</v>
      </c>
      <c r="H81" s="196">
        <v>0</v>
      </c>
      <c r="I81" s="45" t="s">
        <v>83</v>
      </c>
      <c r="J81" s="196">
        <v>0</v>
      </c>
      <c r="K81" s="45" t="s">
        <v>84</v>
      </c>
      <c r="L81" s="196">
        <v>0</v>
      </c>
      <c r="M81" s="45"/>
      <c r="N81" s="197"/>
      <c r="O81" s="207"/>
      <c r="P81" s="198"/>
      <c r="Q81" s="198"/>
      <c r="R81" s="199"/>
      <c r="S81" s="198"/>
      <c r="T81" s="198"/>
      <c r="U81" s="281"/>
      <c r="V81" s="299"/>
      <c r="W81" s="14"/>
      <c r="X81" s="14"/>
      <c r="Y81" s="14"/>
      <c r="Z81" s="14"/>
      <c r="AA81" s="253"/>
      <c r="AB81" s="14"/>
    </row>
    <row r="82" spans="1:28" x14ac:dyDescent="0.2">
      <c r="A82" s="412"/>
      <c r="B82" s="190"/>
      <c r="C82" s="357"/>
      <c r="D82" s="358"/>
      <c r="E82" s="358"/>
      <c r="F82" s="358"/>
      <c r="G82" s="358"/>
      <c r="H82" s="358"/>
      <c r="I82" s="358"/>
      <c r="J82" s="358"/>
      <c r="K82" s="358"/>
      <c r="L82" s="358"/>
      <c r="M82" s="358"/>
      <c r="N82" s="359"/>
      <c r="O82" s="208"/>
      <c r="P82" s="14"/>
      <c r="Q82" s="14"/>
      <c r="R82" s="177"/>
      <c r="S82" s="14"/>
      <c r="T82" s="14"/>
      <c r="U82" s="283"/>
      <c r="V82" s="299"/>
      <c r="W82" s="14"/>
      <c r="X82" s="14"/>
      <c r="Y82" s="14"/>
      <c r="Z82" s="14"/>
      <c r="AA82" s="253"/>
      <c r="AB82" s="14"/>
    </row>
    <row r="83" spans="1:28" x14ac:dyDescent="0.2">
      <c r="A83" s="408">
        <v>21</v>
      </c>
      <c r="B83" s="190"/>
      <c r="C83" s="401" t="s">
        <v>290</v>
      </c>
      <c r="D83" s="371"/>
      <c r="E83" s="371"/>
      <c r="F83" s="371"/>
      <c r="G83" s="371"/>
      <c r="H83" s="371"/>
      <c r="I83" s="371"/>
      <c r="J83" s="371"/>
      <c r="K83" s="371"/>
      <c r="L83" s="371"/>
      <c r="M83" s="371"/>
      <c r="N83" s="372"/>
      <c r="O83" s="209" t="s">
        <v>96</v>
      </c>
      <c r="P83" s="64">
        <f>D84+F84+H84+J84+L84+N84</f>
        <v>100</v>
      </c>
      <c r="Q83" s="62" t="s">
        <v>78</v>
      </c>
      <c r="R83" s="74"/>
      <c r="S83" s="65">
        <f>P83*R83</f>
        <v>0</v>
      </c>
      <c r="T83" s="66"/>
      <c r="U83" s="65">
        <f>P83*T83</f>
        <v>0</v>
      </c>
      <c r="V83" s="201"/>
      <c r="W83" s="202"/>
      <c r="X83" s="211"/>
      <c r="Y83" s="211"/>
      <c r="Z83" s="14"/>
      <c r="AA83" s="253"/>
      <c r="AB83" s="14"/>
    </row>
    <row r="84" spans="1:28" x14ac:dyDescent="0.2">
      <c r="A84" s="409"/>
      <c r="B84" s="190"/>
      <c r="C84" s="193" t="s">
        <v>80</v>
      </c>
      <c r="D84" s="195"/>
      <c r="E84" s="45" t="s">
        <v>81</v>
      </c>
      <c r="F84" s="196">
        <v>60</v>
      </c>
      <c r="G84" s="45" t="s">
        <v>82</v>
      </c>
      <c r="H84" s="196">
        <v>10</v>
      </c>
      <c r="I84" s="45" t="s">
        <v>83</v>
      </c>
      <c r="J84" s="196">
        <v>20</v>
      </c>
      <c r="K84" s="45" t="s">
        <v>84</v>
      </c>
      <c r="L84" s="196">
        <v>10</v>
      </c>
      <c r="M84" s="45"/>
      <c r="N84" s="197"/>
      <c r="O84" s="207"/>
      <c r="P84" s="198"/>
      <c r="Q84" s="198"/>
      <c r="R84" s="199"/>
      <c r="S84" s="198"/>
      <c r="T84" s="198"/>
      <c r="U84" s="281"/>
      <c r="V84" s="299"/>
      <c r="W84" s="14"/>
      <c r="X84" s="14"/>
      <c r="Y84" s="14"/>
      <c r="Z84" s="14"/>
      <c r="AA84" s="253"/>
      <c r="AB84" s="14"/>
    </row>
    <row r="85" spans="1:28" x14ac:dyDescent="0.2">
      <c r="A85" s="412"/>
      <c r="B85" s="190"/>
      <c r="C85" s="357"/>
      <c r="D85" s="358"/>
      <c r="E85" s="358"/>
      <c r="F85" s="358"/>
      <c r="G85" s="358"/>
      <c r="H85" s="358"/>
      <c r="I85" s="358"/>
      <c r="J85" s="358"/>
      <c r="K85" s="358"/>
      <c r="L85" s="358"/>
      <c r="M85" s="358"/>
      <c r="N85" s="359"/>
      <c r="O85" s="208"/>
      <c r="P85" s="14"/>
      <c r="Q85" s="14"/>
      <c r="R85" s="177"/>
      <c r="S85" s="14"/>
      <c r="T85" s="14"/>
      <c r="U85" s="283"/>
      <c r="V85" s="299"/>
      <c r="W85" s="14"/>
      <c r="X85" s="14"/>
      <c r="Y85" s="14"/>
      <c r="Z85" s="14"/>
      <c r="AA85" s="253"/>
      <c r="AB85" s="14"/>
    </row>
    <row r="86" spans="1:28" x14ac:dyDescent="0.2">
      <c r="A86" s="285"/>
      <c r="B86" s="14"/>
      <c r="C86" s="42"/>
      <c r="D86" s="258"/>
      <c r="E86" s="42"/>
      <c r="F86" s="259"/>
      <c r="G86" s="42"/>
      <c r="H86" s="259"/>
      <c r="I86" s="42"/>
      <c r="J86" s="259"/>
      <c r="K86" s="42"/>
      <c r="L86" s="259"/>
      <c r="M86" s="42"/>
      <c r="N86" s="259"/>
      <c r="O86" s="259"/>
      <c r="P86" s="14"/>
      <c r="Q86" s="14"/>
      <c r="R86" s="14"/>
      <c r="S86" s="14"/>
      <c r="T86" s="14"/>
      <c r="U86" s="283"/>
      <c r="V86" s="283"/>
      <c r="W86" s="14"/>
      <c r="X86" s="14"/>
      <c r="Y86" s="14"/>
      <c r="Z86" s="14"/>
      <c r="AA86" s="253"/>
      <c r="AB86" s="14"/>
    </row>
    <row r="87" spans="1:28" ht="15.75" x14ac:dyDescent="0.25">
      <c r="A87" s="287"/>
      <c r="B87" s="181"/>
      <c r="C87" s="48" t="s">
        <v>92</v>
      </c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50"/>
      <c r="O87" s="181"/>
      <c r="P87" s="181"/>
      <c r="Q87" s="181"/>
      <c r="R87" s="181"/>
      <c r="S87" s="181"/>
      <c r="T87" s="181"/>
      <c r="U87" s="288">
        <f>U88+S88</f>
        <v>0</v>
      </c>
      <c r="V87" s="298"/>
      <c r="W87" s="58"/>
      <c r="X87" s="58"/>
      <c r="Y87" s="58"/>
      <c r="Z87" s="58"/>
      <c r="AA87" s="263"/>
      <c r="AB87" s="14"/>
    </row>
    <row r="88" spans="1:28" x14ac:dyDescent="0.2">
      <c r="A88" s="292"/>
      <c r="B88" s="184"/>
      <c r="C88" s="54"/>
      <c r="D88" s="54"/>
      <c r="E88" s="182"/>
      <c r="F88" s="182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3">
        <f>SUM(S89:S92)</f>
        <v>0</v>
      </c>
      <c r="T88" s="184"/>
      <c r="U88" s="289">
        <f>SUM(U89:U92)</f>
        <v>0</v>
      </c>
      <c r="V88" s="289"/>
      <c r="W88" s="14"/>
      <c r="X88" s="255"/>
      <c r="Y88" s="255"/>
      <c r="Z88" s="14"/>
      <c r="AA88" s="253"/>
      <c r="AB88" s="14"/>
    </row>
    <row r="89" spans="1:28" x14ac:dyDescent="0.2">
      <c r="A89" s="411">
        <v>22</v>
      </c>
      <c r="B89" s="190"/>
      <c r="C89" s="342" t="s">
        <v>291</v>
      </c>
      <c r="D89" s="343"/>
      <c r="E89" s="343"/>
      <c r="F89" s="343"/>
      <c r="G89" s="343"/>
      <c r="H89" s="343"/>
      <c r="I89" s="343"/>
      <c r="J89" s="343"/>
      <c r="K89" s="343"/>
      <c r="L89" s="343"/>
      <c r="M89" s="343"/>
      <c r="N89" s="344"/>
      <c r="O89" s="209" t="s">
        <v>96</v>
      </c>
      <c r="P89" s="64">
        <f>D90+F90+H90+J90+L90+N90</f>
        <v>410</v>
      </c>
      <c r="Q89" s="62" t="s">
        <v>99</v>
      </c>
      <c r="R89" s="74"/>
      <c r="S89" s="65">
        <f>P89*R89</f>
        <v>0</v>
      </c>
      <c r="T89" s="66"/>
      <c r="U89" s="65">
        <f>P89*T89</f>
        <v>0</v>
      </c>
      <c r="V89" s="201"/>
      <c r="W89" s="202"/>
      <c r="X89" s="211"/>
      <c r="Y89" s="211"/>
      <c r="Z89" s="14"/>
      <c r="AA89" s="253"/>
      <c r="AB89" s="14"/>
    </row>
    <row r="90" spans="1:28" x14ac:dyDescent="0.2">
      <c r="A90" s="411"/>
      <c r="B90" s="190"/>
      <c r="C90" s="193" t="s">
        <v>80</v>
      </c>
      <c r="D90" s="194"/>
      <c r="E90" s="45" t="s">
        <v>81</v>
      </c>
      <c r="F90" s="194">
        <v>300</v>
      </c>
      <c r="G90" s="45" t="s">
        <v>82</v>
      </c>
      <c r="H90" s="194">
        <v>50</v>
      </c>
      <c r="I90" s="45" t="s">
        <v>83</v>
      </c>
      <c r="J90" s="194">
        <v>50</v>
      </c>
      <c r="K90" s="45" t="s">
        <v>84</v>
      </c>
      <c r="L90" s="194">
        <v>10</v>
      </c>
      <c r="M90" s="45"/>
      <c r="N90" s="187"/>
      <c r="O90" s="43"/>
      <c r="P90" s="14"/>
      <c r="Q90" s="14"/>
      <c r="R90" s="14"/>
      <c r="S90" s="14"/>
      <c r="T90" s="14"/>
      <c r="U90" s="283"/>
      <c r="V90" s="299"/>
      <c r="W90" s="14"/>
      <c r="X90" s="14"/>
      <c r="Y90" s="14"/>
      <c r="Z90" s="14"/>
      <c r="AA90" s="253"/>
      <c r="AB90" s="14"/>
    </row>
    <row r="91" spans="1:28" ht="12.75" customHeight="1" x14ac:dyDescent="0.2">
      <c r="A91" s="411"/>
      <c r="B91" s="190"/>
      <c r="C91" s="364"/>
      <c r="D91" s="368"/>
      <c r="E91" s="368"/>
      <c r="F91" s="368"/>
      <c r="G91" s="368"/>
      <c r="H91" s="368"/>
      <c r="I91" s="368"/>
      <c r="J91" s="368"/>
      <c r="K91" s="368"/>
      <c r="L91" s="368"/>
      <c r="M91" s="368"/>
      <c r="N91" s="369"/>
      <c r="O91" s="206"/>
      <c r="P91" s="14"/>
      <c r="Q91" s="14"/>
      <c r="R91" s="14"/>
      <c r="S91" s="14"/>
      <c r="T91" s="14"/>
      <c r="U91" s="283"/>
      <c r="V91" s="299"/>
      <c r="W91" s="14"/>
      <c r="X91" s="14"/>
      <c r="Y91" s="14"/>
      <c r="Z91" s="14"/>
      <c r="AA91" s="253"/>
      <c r="AB91" s="14"/>
    </row>
    <row r="92" spans="1:28" x14ac:dyDescent="0.2">
      <c r="A92" s="282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283"/>
      <c r="V92" s="283"/>
      <c r="W92" s="14"/>
      <c r="X92" s="14"/>
      <c r="Y92" s="14"/>
      <c r="Z92" s="14"/>
      <c r="AA92" s="253"/>
      <c r="AB92" s="14"/>
    </row>
    <row r="93" spans="1:28" ht="15.75" x14ac:dyDescent="0.25">
      <c r="A93" s="287"/>
      <c r="B93" s="181"/>
      <c r="C93" s="48" t="s">
        <v>1</v>
      </c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50"/>
      <c r="O93" s="181"/>
      <c r="P93" s="181"/>
      <c r="Q93" s="181"/>
      <c r="R93" s="181"/>
      <c r="S93" s="181"/>
      <c r="T93" s="181"/>
      <c r="U93" s="288">
        <f>SUM(U95:U97)</f>
        <v>0</v>
      </c>
      <c r="V93" s="298"/>
      <c r="W93" s="58"/>
      <c r="X93" s="58"/>
      <c r="Y93" s="58"/>
      <c r="Z93" s="58"/>
      <c r="AA93" s="263"/>
      <c r="AB93" s="14"/>
    </row>
    <row r="94" spans="1:28" x14ac:dyDescent="0.2">
      <c r="A94" s="292"/>
      <c r="B94" s="184"/>
      <c r="C94" s="54"/>
      <c r="D94" s="54"/>
      <c r="E94" s="182"/>
      <c r="F94" s="182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4"/>
      <c r="S94" s="183">
        <f>SUM(S95:S97)</f>
        <v>0</v>
      </c>
      <c r="T94" s="184"/>
      <c r="U94" s="289">
        <f>SUM(U95:U97)</f>
        <v>0</v>
      </c>
      <c r="V94" s="289"/>
      <c r="W94" s="14"/>
      <c r="X94" s="255"/>
      <c r="Y94" s="255"/>
      <c r="Z94" s="14"/>
      <c r="AA94" s="253"/>
      <c r="AB94" s="14"/>
    </row>
    <row r="95" spans="1:28" x14ac:dyDescent="0.2">
      <c r="A95" s="295">
        <v>23</v>
      </c>
      <c r="B95" s="68"/>
      <c r="C95" s="342" t="s">
        <v>5</v>
      </c>
      <c r="D95" s="343"/>
      <c r="E95" s="343"/>
      <c r="F95" s="343"/>
      <c r="G95" s="343"/>
      <c r="H95" s="343"/>
      <c r="I95" s="343"/>
      <c r="J95" s="343"/>
      <c r="K95" s="343"/>
      <c r="L95" s="343"/>
      <c r="M95" s="343"/>
      <c r="N95" s="344"/>
      <c r="O95" s="209" t="s">
        <v>96</v>
      </c>
      <c r="P95" s="64">
        <v>8</v>
      </c>
      <c r="Q95" s="62" t="s">
        <v>93</v>
      </c>
      <c r="R95" s="67" t="s">
        <v>94</v>
      </c>
      <c r="S95" s="67" t="s">
        <v>94</v>
      </c>
      <c r="T95" s="66"/>
      <c r="U95" s="65">
        <f>P95*T95</f>
        <v>0</v>
      </c>
      <c r="V95" s="65"/>
      <c r="W95" s="44"/>
      <c r="X95" s="211"/>
      <c r="Y95" s="211"/>
      <c r="Z95" s="14"/>
      <c r="AA95" s="253"/>
      <c r="AB95" s="14"/>
    </row>
    <row r="96" spans="1:28" x14ac:dyDescent="0.2">
      <c r="A96" s="296">
        <v>24</v>
      </c>
      <c r="B96" s="68"/>
      <c r="C96" s="342" t="s">
        <v>292</v>
      </c>
      <c r="D96" s="343"/>
      <c r="E96" s="343"/>
      <c r="F96" s="343"/>
      <c r="G96" s="343"/>
      <c r="H96" s="343"/>
      <c r="I96" s="343"/>
      <c r="J96" s="343"/>
      <c r="K96" s="343"/>
      <c r="L96" s="343"/>
      <c r="M96" s="343"/>
      <c r="N96" s="344"/>
      <c r="O96" s="209" t="s">
        <v>96</v>
      </c>
      <c r="P96" s="64">
        <v>8</v>
      </c>
      <c r="Q96" s="62" t="s">
        <v>93</v>
      </c>
      <c r="R96" s="67" t="s">
        <v>94</v>
      </c>
      <c r="S96" s="67" t="s">
        <v>94</v>
      </c>
      <c r="T96" s="66"/>
      <c r="U96" s="65">
        <f>P96*T96</f>
        <v>0</v>
      </c>
      <c r="V96" s="65"/>
      <c r="W96" s="44"/>
      <c r="X96" s="211"/>
      <c r="Y96" s="211"/>
      <c r="Z96" s="14"/>
      <c r="AA96" s="253"/>
      <c r="AB96" s="14"/>
    </row>
    <row r="97" spans="1:28" x14ac:dyDescent="0.2">
      <c r="A97" s="296">
        <v>25</v>
      </c>
      <c r="B97" s="68"/>
      <c r="C97" s="342" t="s">
        <v>108</v>
      </c>
      <c r="D97" s="343"/>
      <c r="E97" s="343"/>
      <c r="F97" s="343"/>
      <c r="G97" s="343"/>
      <c r="H97" s="343"/>
      <c r="I97" s="343"/>
      <c r="J97" s="343"/>
      <c r="K97" s="343"/>
      <c r="L97" s="343"/>
      <c r="M97" s="343"/>
      <c r="N97" s="344"/>
      <c r="O97" s="209" t="s">
        <v>96</v>
      </c>
      <c r="P97" s="64">
        <v>8</v>
      </c>
      <c r="Q97" s="62" t="s">
        <v>93</v>
      </c>
      <c r="R97" s="67" t="s">
        <v>94</v>
      </c>
      <c r="S97" s="67" t="s">
        <v>94</v>
      </c>
      <c r="T97" s="66"/>
      <c r="U97" s="65">
        <f>P97*T97</f>
        <v>0</v>
      </c>
      <c r="V97" s="65"/>
      <c r="W97" s="44"/>
      <c r="X97" s="211"/>
      <c r="Y97" s="211"/>
      <c r="Z97" s="14"/>
      <c r="AA97" s="253"/>
      <c r="AB97" s="14"/>
    </row>
    <row r="98" spans="1:28" x14ac:dyDescent="0.2">
      <c r="V98" s="14"/>
      <c r="W98" s="14"/>
      <c r="X98" s="14"/>
      <c r="Y98" s="14"/>
      <c r="Z98" s="14"/>
      <c r="AA98" s="253"/>
      <c r="AB98" s="14"/>
    </row>
    <row r="99" spans="1:28" x14ac:dyDescent="0.2">
      <c r="C99" s="242" t="s">
        <v>381</v>
      </c>
    </row>
    <row r="100" spans="1:28" x14ac:dyDescent="0.2">
      <c r="S100" s="178"/>
      <c r="U100" s="178"/>
    </row>
  </sheetData>
  <protectedRanges>
    <protectedRange sqref="V6" name="Oblast1"/>
  </protectedRanges>
  <mergeCells count="80">
    <mergeCell ref="C97:N97"/>
    <mergeCell ref="A74:A76"/>
    <mergeCell ref="C74:N74"/>
    <mergeCell ref="C76:N76"/>
    <mergeCell ref="A89:A91"/>
    <mergeCell ref="C89:N89"/>
    <mergeCell ref="C91:N91"/>
    <mergeCell ref="A77:A79"/>
    <mergeCell ref="C77:N77"/>
    <mergeCell ref="C79:N79"/>
    <mergeCell ref="A80:A82"/>
    <mergeCell ref="C80:N80"/>
    <mergeCell ref="C82:N82"/>
    <mergeCell ref="A83:A85"/>
    <mergeCell ref="C96:N96"/>
    <mergeCell ref="E2:N2"/>
    <mergeCell ref="E3:N3"/>
    <mergeCell ref="E4:N4"/>
    <mergeCell ref="C83:N83"/>
    <mergeCell ref="C85:N85"/>
    <mergeCell ref="E13:N13"/>
    <mergeCell ref="C17:N17"/>
    <mergeCell ref="C19:N19"/>
    <mergeCell ref="C68:N68"/>
    <mergeCell ref="C70:N70"/>
    <mergeCell ref="C20:N20"/>
    <mergeCell ref="C22:N22"/>
    <mergeCell ref="C23:N23"/>
    <mergeCell ref="C25:N25"/>
    <mergeCell ref="C10:U10"/>
    <mergeCell ref="C11:U11"/>
    <mergeCell ref="R5:S5"/>
    <mergeCell ref="A6:A8"/>
    <mergeCell ref="C6:N6"/>
    <mergeCell ref="C8:N8"/>
    <mergeCell ref="A29:A31"/>
    <mergeCell ref="C29:N29"/>
    <mergeCell ref="C31:N31"/>
    <mergeCell ref="C26:N26"/>
    <mergeCell ref="C28:N28"/>
    <mergeCell ref="A17:A19"/>
    <mergeCell ref="A20:A22"/>
    <mergeCell ref="A23:A25"/>
    <mergeCell ref="A26:A28"/>
    <mergeCell ref="C12:U12"/>
    <mergeCell ref="A32:A34"/>
    <mergeCell ref="C32:N32"/>
    <mergeCell ref="C34:N34"/>
    <mergeCell ref="A35:A37"/>
    <mergeCell ref="C35:N35"/>
    <mergeCell ref="C37:N37"/>
    <mergeCell ref="A38:A40"/>
    <mergeCell ref="C38:N38"/>
    <mergeCell ref="C40:N40"/>
    <mergeCell ref="A41:A43"/>
    <mergeCell ref="C41:N41"/>
    <mergeCell ref="C43:N43"/>
    <mergeCell ref="A47:A49"/>
    <mergeCell ref="C47:N47"/>
    <mergeCell ref="C49:N49"/>
    <mergeCell ref="A44:A46"/>
    <mergeCell ref="C44:N44"/>
    <mergeCell ref="C46:N46"/>
    <mergeCell ref="A50:A52"/>
    <mergeCell ref="C50:N50"/>
    <mergeCell ref="C52:N52"/>
    <mergeCell ref="A53:A55"/>
    <mergeCell ref="C53:N53"/>
    <mergeCell ref="C55:N55"/>
    <mergeCell ref="A56:A58"/>
    <mergeCell ref="C56:N56"/>
    <mergeCell ref="C58:N58"/>
    <mergeCell ref="A59:A61"/>
    <mergeCell ref="C59:N59"/>
    <mergeCell ref="C61:N61"/>
    <mergeCell ref="A62:A64"/>
    <mergeCell ref="C62:N62"/>
    <mergeCell ref="C64:N64"/>
    <mergeCell ref="C95:N95"/>
    <mergeCell ref="A68:A7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2" fitToHeight="20" orientation="landscape" r:id="rId1"/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9"/>
  <sheetViews>
    <sheetView tabSelected="1" view="pageBreakPreview" topLeftCell="A5" zoomScaleNormal="100" zoomScaleSheetLayoutView="100" workbookViewId="0">
      <selection activeCell="R111" sqref="R111:R114"/>
    </sheetView>
  </sheetViews>
  <sheetFormatPr defaultRowHeight="12.75" x14ac:dyDescent="0.2"/>
  <cols>
    <col min="1" max="1" width="6.7109375" customWidth="1"/>
    <col min="2" max="2" width="17.5703125" bestFit="1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17.42578125" customWidth="1"/>
    <col min="23" max="23" width="4.7109375" customWidth="1"/>
    <col min="24" max="25" width="12.7109375" customWidth="1"/>
    <col min="27" max="27" width="14.7109375" bestFit="1" customWidth="1"/>
  </cols>
  <sheetData>
    <row r="1" spans="1:29" ht="28.5" customHeight="1" x14ac:dyDescent="0.2">
      <c r="A1" s="279"/>
      <c r="B1" s="198"/>
      <c r="C1" s="280" t="str">
        <f>'Krycí list'!A1</f>
        <v>OCENĚNÝ POLOŽKOVÝ SOUPIS PRACÍ S VÝKAZEM VÝMĚR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281"/>
    </row>
    <row r="2" spans="1:29" ht="15.75" x14ac:dyDescent="0.25">
      <c r="A2" s="282"/>
      <c r="B2" s="14"/>
      <c r="C2" s="55" t="s">
        <v>97</v>
      </c>
      <c r="D2" s="56"/>
      <c r="E2" s="381" t="str">
        <f>'Krycí list'!C7</f>
        <v>PAVILON PROF. KÁBRTA</v>
      </c>
      <c r="F2" s="382"/>
      <c r="G2" s="382"/>
      <c r="H2" s="382"/>
      <c r="I2" s="382"/>
      <c r="J2" s="382"/>
      <c r="K2" s="382"/>
      <c r="L2" s="382"/>
      <c r="M2" s="382"/>
      <c r="N2" s="383"/>
      <c r="O2" s="278"/>
      <c r="P2" s="14"/>
      <c r="Q2" s="14"/>
      <c r="R2" s="14"/>
      <c r="S2" s="14"/>
      <c r="T2" s="14"/>
      <c r="U2" s="283"/>
      <c r="V2" s="14"/>
      <c r="W2" s="14"/>
      <c r="X2" s="14"/>
      <c r="Y2" s="14"/>
      <c r="Z2" s="14"/>
      <c r="AA2" s="14"/>
      <c r="AB2" s="14"/>
      <c r="AC2" s="14"/>
    </row>
    <row r="3" spans="1:29" ht="15.75" x14ac:dyDescent="0.25">
      <c r="A3" s="282"/>
      <c r="B3" s="14"/>
      <c r="C3" s="57" t="s">
        <v>98</v>
      </c>
      <c r="D3" s="58"/>
      <c r="E3" s="381" t="str">
        <f>'Krycí list'!C5</f>
        <v>SO 001 - OBJEKT 15</v>
      </c>
      <c r="F3" s="382"/>
      <c r="G3" s="382"/>
      <c r="H3" s="382"/>
      <c r="I3" s="382"/>
      <c r="J3" s="382"/>
      <c r="K3" s="382"/>
      <c r="L3" s="382"/>
      <c r="M3" s="382"/>
      <c r="N3" s="383"/>
      <c r="O3" s="278"/>
      <c r="P3" s="14"/>
      <c r="Q3" s="14"/>
      <c r="R3" s="14"/>
      <c r="S3" s="14"/>
      <c r="T3" s="14"/>
      <c r="U3" s="283"/>
      <c r="V3" s="14"/>
      <c r="W3" s="14"/>
      <c r="X3" s="14"/>
      <c r="Y3" s="14"/>
      <c r="Z3" s="14"/>
      <c r="AA3" s="14"/>
      <c r="AB3" s="14"/>
      <c r="AC3" s="14"/>
    </row>
    <row r="4" spans="1:29" ht="15.75" x14ac:dyDescent="0.25">
      <c r="A4" s="282"/>
      <c r="B4" s="14"/>
      <c r="C4" s="59" t="s">
        <v>95</v>
      </c>
      <c r="D4" s="60"/>
      <c r="E4" s="384" t="str">
        <f>Rekapitulace!B16</f>
        <v>Zemní práce</v>
      </c>
      <c r="F4" s="385"/>
      <c r="G4" s="385"/>
      <c r="H4" s="385"/>
      <c r="I4" s="385"/>
      <c r="J4" s="385"/>
      <c r="K4" s="385"/>
      <c r="L4" s="385"/>
      <c r="M4" s="385"/>
      <c r="N4" s="386"/>
      <c r="O4" s="278"/>
      <c r="P4" s="14"/>
      <c r="Q4" s="14"/>
      <c r="R4" s="14"/>
      <c r="S4" s="14"/>
      <c r="T4" s="14"/>
      <c r="U4" s="283"/>
      <c r="V4" s="14"/>
      <c r="W4" s="14"/>
      <c r="X4" s="14"/>
      <c r="Y4" s="14"/>
      <c r="Z4" s="14"/>
      <c r="AA4" s="14"/>
      <c r="AB4" s="14"/>
      <c r="AC4" s="14"/>
    </row>
    <row r="5" spans="1:29" ht="15.75" customHeight="1" x14ac:dyDescent="0.2">
      <c r="A5" s="28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393"/>
      <c r="S5" s="393"/>
      <c r="T5" s="277"/>
      <c r="U5" s="284"/>
      <c r="V5" s="245"/>
      <c r="W5" s="14"/>
      <c r="X5" s="14"/>
      <c r="Y5" s="14"/>
      <c r="Z5" s="14"/>
      <c r="AA5" s="14"/>
      <c r="AB5" s="14"/>
      <c r="AC5" s="14"/>
    </row>
    <row r="6" spans="1:29" x14ac:dyDescent="0.2">
      <c r="A6" s="394" t="s">
        <v>103</v>
      </c>
      <c r="B6" s="45" t="s">
        <v>0</v>
      </c>
      <c r="C6" s="342" t="s">
        <v>102</v>
      </c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4"/>
      <c r="O6" s="276" t="s">
        <v>107</v>
      </c>
      <c r="P6" s="62" t="s">
        <v>90</v>
      </c>
      <c r="Q6" s="62" t="s">
        <v>85</v>
      </c>
      <c r="R6" s="63" t="s">
        <v>86</v>
      </c>
      <c r="S6" s="63" t="s">
        <v>87</v>
      </c>
      <c r="T6" s="63" t="s">
        <v>88</v>
      </c>
      <c r="U6" s="63" t="s">
        <v>89</v>
      </c>
      <c r="V6" s="246"/>
      <c r="W6" s="14"/>
      <c r="X6" s="14"/>
      <c r="Y6" s="14"/>
      <c r="Z6" s="14"/>
      <c r="AA6" s="14"/>
      <c r="AB6" s="14"/>
      <c r="AC6" s="14"/>
    </row>
    <row r="7" spans="1:29" x14ac:dyDescent="0.2">
      <c r="A7" s="395"/>
      <c r="B7" s="191" t="s">
        <v>100</v>
      </c>
      <c r="C7" s="70" t="s">
        <v>101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69"/>
      <c r="O7" s="14"/>
      <c r="P7" s="14"/>
      <c r="Q7" s="14"/>
      <c r="R7" s="14"/>
      <c r="S7" s="14"/>
      <c r="T7" s="14"/>
      <c r="U7" s="283"/>
      <c r="V7" s="243"/>
      <c r="W7" s="14"/>
      <c r="X7" s="14"/>
      <c r="Y7" s="14"/>
      <c r="Z7" s="14"/>
      <c r="AA7" s="14"/>
      <c r="AB7" s="14"/>
      <c r="AC7" s="14"/>
    </row>
    <row r="8" spans="1:29" ht="15" x14ac:dyDescent="0.2">
      <c r="A8" s="396"/>
      <c r="B8" s="188"/>
      <c r="C8" s="397" t="s">
        <v>104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9"/>
      <c r="O8" s="244"/>
      <c r="P8" s="14"/>
      <c r="Q8" s="14"/>
      <c r="R8" s="14"/>
      <c r="S8" s="14"/>
      <c r="T8" s="14"/>
      <c r="U8" s="283"/>
      <c r="V8" s="243"/>
      <c r="W8" s="14"/>
      <c r="X8" s="247"/>
      <c r="Y8" s="14"/>
      <c r="Z8" s="14"/>
      <c r="AA8" s="14"/>
      <c r="AB8" s="14"/>
      <c r="AC8" s="14"/>
    </row>
    <row r="9" spans="1:29" s="242" customFormat="1" ht="15" x14ac:dyDescent="0.2">
      <c r="A9" s="285"/>
      <c r="B9" s="240"/>
      <c r="C9" s="241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14"/>
      <c r="Q9" s="14"/>
      <c r="R9" s="14"/>
      <c r="S9" s="14"/>
      <c r="T9" s="14"/>
      <c r="U9" s="283"/>
      <c r="V9" s="243"/>
      <c r="W9" s="14"/>
      <c r="X9" s="247"/>
      <c r="Y9" s="14"/>
      <c r="Z9" s="14"/>
      <c r="AA9" s="14"/>
      <c r="AB9" s="14"/>
      <c r="AC9" s="14"/>
    </row>
    <row r="10" spans="1:29" s="242" customFormat="1" ht="15.75" x14ac:dyDescent="0.25">
      <c r="A10" s="285"/>
      <c r="B10" s="240"/>
      <c r="C10" s="404" t="s">
        <v>371</v>
      </c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2"/>
      <c r="V10" s="243"/>
      <c r="W10" s="14"/>
      <c r="X10" s="247"/>
      <c r="Y10" s="14"/>
      <c r="Z10" s="14"/>
      <c r="AA10" s="14"/>
      <c r="AB10" s="14"/>
      <c r="AC10" s="14"/>
    </row>
    <row r="11" spans="1:29" s="47" customFormat="1" ht="15.75" x14ac:dyDescent="0.25">
      <c r="A11" s="57"/>
      <c r="B11" s="58"/>
      <c r="C11" s="58"/>
      <c r="D11" s="58"/>
      <c r="E11" s="400"/>
      <c r="F11" s="400"/>
      <c r="G11" s="400"/>
      <c r="H11" s="400"/>
      <c r="I11" s="400"/>
      <c r="J11" s="400"/>
      <c r="K11" s="400"/>
      <c r="L11" s="400"/>
      <c r="M11" s="400"/>
      <c r="N11" s="400"/>
      <c r="O11" s="278"/>
      <c r="P11" s="58"/>
      <c r="Q11" s="58"/>
      <c r="R11" s="58"/>
      <c r="S11" s="58"/>
      <c r="T11" s="58"/>
      <c r="U11" s="286"/>
      <c r="V11" s="58"/>
      <c r="W11" s="58"/>
      <c r="X11" s="249"/>
      <c r="Y11" s="249"/>
      <c r="Z11" s="58"/>
      <c r="AA11" s="58"/>
      <c r="AB11" s="58"/>
      <c r="AC11" s="58"/>
    </row>
    <row r="12" spans="1:29" ht="15.75" x14ac:dyDescent="0.25">
      <c r="A12" s="287"/>
      <c r="B12" s="181"/>
      <c r="C12" s="48" t="s">
        <v>3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50"/>
      <c r="O12" s="181"/>
      <c r="P12" s="181"/>
      <c r="Q12" s="181"/>
      <c r="R12" s="181"/>
      <c r="S12" s="181"/>
      <c r="T12" s="181"/>
      <c r="U12" s="288">
        <f>S13+U13</f>
        <v>0</v>
      </c>
      <c r="V12" s="72"/>
      <c r="W12" s="58"/>
      <c r="X12" s="249"/>
      <c r="Y12" s="249"/>
      <c r="Z12" s="58"/>
      <c r="AA12" s="58"/>
      <c r="AB12" s="14"/>
      <c r="AC12" s="14"/>
    </row>
    <row r="13" spans="1:29" ht="15" x14ac:dyDescent="0.2">
      <c r="A13" s="287"/>
      <c r="B13" s="181"/>
      <c r="C13" s="192"/>
      <c r="D13" s="19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1"/>
      <c r="Q13" s="181"/>
      <c r="R13" s="181"/>
      <c r="S13" s="183">
        <f>SUM(S14:S48)</f>
        <v>0</v>
      </c>
      <c r="T13" s="181"/>
      <c r="U13" s="289">
        <f>SUM(U14:U48)</f>
        <v>0</v>
      </c>
      <c r="V13" s="183"/>
      <c r="W13" s="58"/>
      <c r="X13" s="250"/>
      <c r="Y13" s="250"/>
      <c r="Z13" s="58"/>
      <c r="AA13" s="251"/>
      <c r="AB13" s="14"/>
      <c r="AC13" s="14"/>
    </row>
    <row r="14" spans="1:29" x14ac:dyDescent="0.2">
      <c r="A14" s="285"/>
      <c r="B14" s="14"/>
      <c r="C14" s="203" t="s">
        <v>105</v>
      </c>
      <c r="D14" s="43"/>
      <c r="E14" s="42"/>
      <c r="F14" s="43"/>
      <c r="G14" s="42"/>
      <c r="H14" s="43"/>
      <c r="I14" s="42"/>
      <c r="J14" s="43"/>
      <c r="K14" s="42"/>
      <c r="L14" s="43"/>
      <c r="M14" s="42"/>
      <c r="N14" s="43"/>
      <c r="O14" s="43"/>
      <c r="P14" s="14"/>
      <c r="Q14" s="14"/>
      <c r="R14" s="14"/>
      <c r="S14" s="14"/>
      <c r="T14" s="14"/>
      <c r="U14" s="283"/>
      <c r="V14" s="14"/>
      <c r="W14" s="14"/>
      <c r="X14" s="14"/>
      <c r="Y14" s="14"/>
      <c r="Z14" s="260"/>
      <c r="AA14" s="14"/>
      <c r="AB14" s="14"/>
      <c r="AC14" s="14"/>
    </row>
    <row r="15" spans="1:29" x14ac:dyDescent="0.2">
      <c r="A15" s="408">
        <v>1</v>
      </c>
      <c r="B15" s="185" t="s">
        <v>360</v>
      </c>
      <c r="C15" s="380" t="s">
        <v>345</v>
      </c>
      <c r="D15" s="378"/>
      <c r="E15" s="378"/>
      <c r="F15" s="378"/>
      <c r="G15" s="378"/>
      <c r="H15" s="378"/>
      <c r="I15" s="378"/>
      <c r="J15" s="378"/>
      <c r="K15" s="378"/>
      <c r="L15" s="378"/>
      <c r="M15" s="378"/>
      <c r="N15" s="379"/>
      <c r="O15" s="209" t="s">
        <v>96</v>
      </c>
      <c r="P15" s="64">
        <f>D16+F16+H16+J16+L16+N16</f>
        <v>1</v>
      </c>
      <c r="Q15" s="62" t="s">
        <v>344</v>
      </c>
      <c r="R15" s="67" t="s">
        <v>94</v>
      </c>
      <c r="S15" s="67" t="s">
        <v>94</v>
      </c>
      <c r="T15" s="66"/>
      <c r="U15" s="65">
        <f>P15*T15</f>
        <v>0</v>
      </c>
      <c r="V15" s="230"/>
      <c r="W15" s="202"/>
      <c r="X15" s="211"/>
      <c r="Y15" s="211"/>
      <c r="Z15" s="252"/>
      <c r="AA15" s="14"/>
      <c r="AB15" s="14"/>
      <c r="AC15" s="14"/>
    </row>
    <row r="16" spans="1:29" x14ac:dyDescent="0.2">
      <c r="A16" s="409"/>
      <c r="B16" s="190"/>
      <c r="C16" s="231" t="s">
        <v>80</v>
      </c>
      <c r="D16" s="232"/>
      <c r="E16" s="233" t="s">
        <v>81</v>
      </c>
      <c r="F16" s="232">
        <v>1</v>
      </c>
      <c r="G16" s="233" t="s">
        <v>82</v>
      </c>
      <c r="H16" s="232">
        <v>0</v>
      </c>
      <c r="I16" s="233" t="s">
        <v>83</v>
      </c>
      <c r="J16" s="232">
        <v>0</v>
      </c>
      <c r="K16" s="233" t="s">
        <v>84</v>
      </c>
      <c r="L16" s="232"/>
      <c r="M16" s="233"/>
      <c r="N16" s="234"/>
      <c r="O16" s="43"/>
      <c r="P16" s="14"/>
      <c r="Q16" s="14"/>
      <c r="R16" s="177"/>
      <c r="S16" s="14"/>
      <c r="T16" s="14"/>
      <c r="U16" s="283"/>
      <c r="V16" s="200"/>
      <c r="W16" s="14"/>
      <c r="X16" s="14"/>
      <c r="Y16" s="14"/>
      <c r="Z16" s="14"/>
      <c r="AA16" s="14"/>
      <c r="AB16" s="14"/>
      <c r="AC16" s="14"/>
    </row>
    <row r="17" spans="1:29" ht="14.25" customHeight="1" x14ac:dyDescent="0.2">
      <c r="A17" s="410"/>
      <c r="B17" s="189"/>
      <c r="C17" s="373"/>
      <c r="D17" s="374"/>
      <c r="E17" s="374"/>
      <c r="F17" s="374"/>
      <c r="G17" s="374"/>
      <c r="H17" s="374"/>
      <c r="I17" s="374"/>
      <c r="J17" s="374"/>
      <c r="K17" s="374"/>
      <c r="L17" s="374"/>
      <c r="M17" s="374"/>
      <c r="N17" s="375"/>
      <c r="O17" s="205"/>
      <c r="P17" s="14"/>
      <c r="Q17" s="14"/>
      <c r="R17" s="177"/>
      <c r="S17" s="14"/>
      <c r="T17" s="14"/>
      <c r="U17" s="283"/>
      <c r="V17" s="200"/>
      <c r="W17" s="14"/>
      <c r="X17" s="14"/>
      <c r="Y17" s="14"/>
      <c r="Z17" s="14"/>
      <c r="AA17" s="14"/>
      <c r="AB17" s="14"/>
      <c r="AC17" s="14"/>
    </row>
    <row r="18" spans="1:29" ht="12.75" customHeight="1" x14ac:dyDescent="0.2">
      <c r="A18" s="408">
        <v>2</v>
      </c>
      <c r="B18" s="185"/>
      <c r="C18" s="380" t="s">
        <v>363</v>
      </c>
      <c r="D18" s="377"/>
      <c r="E18" s="377"/>
      <c r="F18" s="377"/>
      <c r="G18" s="377"/>
      <c r="H18" s="377"/>
      <c r="I18" s="377"/>
      <c r="J18" s="377"/>
      <c r="K18" s="377"/>
      <c r="L18" s="377"/>
      <c r="M18" s="377"/>
      <c r="N18" s="417"/>
      <c r="O18" s="209" t="s">
        <v>96</v>
      </c>
      <c r="P18" s="64">
        <f>D19+F19+H19+J19+L19+N19</f>
        <v>4</v>
      </c>
      <c r="Q18" s="62" t="s">
        <v>253</v>
      </c>
      <c r="R18" s="67" t="s">
        <v>94</v>
      </c>
      <c r="S18" s="67" t="s">
        <v>94</v>
      </c>
      <c r="T18" s="66"/>
      <c r="U18" s="65">
        <f>P18*T18</f>
        <v>0</v>
      </c>
      <c r="V18" s="230"/>
      <c r="W18" s="202"/>
      <c r="X18" s="211"/>
      <c r="Y18" s="211"/>
      <c r="Z18" s="252"/>
      <c r="AA18" s="14"/>
      <c r="AB18" s="14"/>
      <c r="AC18" s="14"/>
    </row>
    <row r="19" spans="1:29" x14ac:dyDescent="0.2">
      <c r="A19" s="409"/>
      <c r="B19" s="190"/>
      <c r="C19" s="231" t="s">
        <v>80</v>
      </c>
      <c r="D19" s="232"/>
      <c r="E19" s="233" t="s">
        <v>81</v>
      </c>
      <c r="F19" s="232">
        <v>4</v>
      </c>
      <c r="G19" s="233" t="s">
        <v>82</v>
      </c>
      <c r="H19" s="232">
        <v>0</v>
      </c>
      <c r="I19" s="233" t="s">
        <v>83</v>
      </c>
      <c r="J19" s="232">
        <v>0</v>
      </c>
      <c r="K19" s="233" t="s">
        <v>84</v>
      </c>
      <c r="L19" s="232"/>
      <c r="M19" s="233"/>
      <c r="N19" s="234"/>
      <c r="O19" s="43"/>
      <c r="P19" s="14"/>
      <c r="Q19" s="14"/>
      <c r="R19" s="177"/>
      <c r="S19" s="14"/>
      <c r="T19" s="14"/>
      <c r="U19" s="283"/>
      <c r="V19" s="200"/>
      <c r="W19" s="14"/>
      <c r="X19" s="14"/>
      <c r="Y19" s="14"/>
      <c r="Z19" s="14"/>
      <c r="AA19" s="14"/>
      <c r="AB19" s="14"/>
      <c r="AC19" s="14"/>
    </row>
    <row r="20" spans="1:29" x14ac:dyDescent="0.2">
      <c r="A20" s="410"/>
      <c r="B20" s="189"/>
      <c r="C20" s="373"/>
      <c r="D20" s="374"/>
      <c r="E20" s="374"/>
      <c r="F20" s="374"/>
      <c r="G20" s="374"/>
      <c r="H20" s="374"/>
      <c r="I20" s="374"/>
      <c r="J20" s="374"/>
      <c r="K20" s="374"/>
      <c r="L20" s="374"/>
      <c r="M20" s="374"/>
      <c r="N20" s="375"/>
      <c r="O20" s="205"/>
      <c r="P20" s="14"/>
      <c r="Q20" s="14"/>
      <c r="R20" s="177"/>
      <c r="S20" s="14"/>
      <c r="T20" s="14"/>
      <c r="U20" s="283"/>
      <c r="V20" s="200"/>
      <c r="W20" s="14"/>
      <c r="X20" s="14"/>
      <c r="Y20" s="14"/>
      <c r="Z20" s="14"/>
      <c r="AA20" s="14"/>
      <c r="AB20" s="14"/>
      <c r="AC20" s="14"/>
    </row>
    <row r="21" spans="1:29" x14ac:dyDescent="0.2">
      <c r="A21" s="408">
        <v>3</v>
      </c>
      <c r="B21" s="185" t="s">
        <v>359</v>
      </c>
      <c r="C21" s="380" t="s">
        <v>305</v>
      </c>
      <c r="D21" s="378"/>
      <c r="E21" s="378"/>
      <c r="F21" s="378"/>
      <c r="G21" s="378"/>
      <c r="H21" s="378"/>
      <c r="I21" s="378"/>
      <c r="J21" s="378"/>
      <c r="K21" s="378"/>
      <c r="L21" s="378"/>
      <c r="M21" s="378"/>
      <c r="N21" s="379"/>
      <c r="O21" s="209" t="s">
        <v>96</v>
      </c>
      <c r="P21" s="64">
        <f>D22+F22+H22+J22+L22+N22</f>
        <v>4</v>
      </c>
      <c r="Q21" s="62" t="s">
        <v>79</v>
      </c>
      <c r="R21" s="74"/>
      <c r="S21" s="65">
        <f>P21*R21</f>
        <v>0</v>
      </c>
      <c r="T21" s="66"/>
      <c r="U21" s="65">
        <f>P21*T21</f>
        <v>0</v>
      </c>
      <c r="V21" s="230"/>
      <c r="W21" s="202"/>
      <c r="X21" s="211"/>
      <c r="Y21" s="211"/>
      <c r="Z21" s="252"/>
      <c r="AA21" s="14"/>
      <c r="AB21" s="14"/>
      <c r="AC21" s="14"/>
    </row>
    <row r="22" spans="1:29" x14ac:dyDescent="0.2">
      <c r="A22" s="409"/>
      <c r="B22" s="190"/>
      <c r="C22" s="231" t="s">
        <v>80</v>
      </c>
      <c r="D22" s="232"/>
      <c r="E22" s="233" t="s">
        <v>81</v>
      </c>
      <c r="F22" s="232">
        <v>4</v>
      </c>
      <c r="G22" s="233" t="s">
        <v>82</v>
      </c>
      <c r="H22" s="232">
        <v>0</v>
      </c>
      <c r="I22" s="233" t="s">
        <v>83</v>
      </c>
      <c r="J22" s="232">
        <v>0</v>
      </c>
      <c r="K22" s="233" t="s">
        <v>84</v>
      </c>
      <c r="L22" s="232"/>
      <c r="M22" s="233"/>
      <c r="N22" s="234"/>
      <c r="O22" s="43"/>
      <c r="P22" s="14"/>
      <c r="Q22" s="14"/>
      <c r="R22" s="177"/>
      <c r="S22" s="14"/>
      <c r="T22" s="14"/>
      <c r="U22" s="283"/>
      <c r="V22" s="200"/>
      <c r="W22" s="14"/>
      <c r="X22" s="14"/>
      <c r="Y22" s="14"/>
      <c r="Z22" s="14"/>
      <c r="AA22" s="14"/>
      <c r="AB22" s="14"/>
      <c r="AC22" s="14"/>
    </row>
    <row r="23" spans="1:29" x14ac:dyDescent="0.2">
      <c r="A23" s="410"/>
      <c r="B23" s="189"/>
      <c r="C23" s="373"/>
      <c r="D23" s="374"/>
      <c r="E23" s="374"/>
      <c r="F23" s="374"/>
      <c r="G23" s="374"/>
      <c r="H23" s="374"/>
      <c r="I23" s="374"/>
      <c r="J23" s="374"/>
      <c r="K23" s="374"/>
      <c r="L23" s="374"/>
      <c r="M23" s="374"/>
      <c r="N23" s="375"/>
      <c r="O23" s="205"/>
      <c r="P23" s="14"/>
      <c r="Q23" s="14"/>
      <c r="R23" s="177"/>
      <c r="S23" s="14"/>
      <c r="T23" s="14"/>
      <c r="U23" s="283"/>
      <c r="V23" s="200"/>
      <c r="W23" s="14"/>
      <c r="X23" s="14"/>
      <c r="Y23" s="14"/>
      <c r="Z23" s="14"/>
      <c r="AA23" s="14"/>
      <c r="AB23" s="14"/>
      <c r="AC23" s="14"/>
    </row>
    <row r="24" spans="1:29" x14ac:dyDescent="0.2">
      <c r="A24" s="408">
        <v>4</v>
      </c>
      <c r="B24" s="185"/>
      <c r="C24" s="380" t="s">
        <v>306</v>
      </c>
      <c r="D24" s="378"/>
      <c r="E24" s="378"/>
      <c r="F24" s="378"/>
      <c r="G24" s="378"/>
      <c r="H24" s="378"/>
      <c r="I24" s="378"/>
      <c r="J24" s="378"/>
      <c r="K24" s="378"/>
      <c r="L24" s="378"/>
      <c r="M24" s="378"/>
      <c r="N24" s="379"/>
      <c r="O24" s="209" t="s">
        <v>96</v>
      </c>
      <c r="P24" s="64">
        <f>D25+F25+H25+J25+L25+N25</f>
        <v>2</v>
      </c>
      <c r="Q24" s="62" t="s">
        <v>79</v>
      </c>
      <c r="R24" s="74"/>
      <c r="S24" s="65">
        <f>P24*R24</f>
        <v>0</v>
      </c>
      <c r="T24" s="66"/>
      <c r="U24" s="65">
        <f>P24*T24</f>
        <v>0</v>
      </c>
      <c r="V24" s="230"/>
      <c r="W24" s="202"/>
      <c r="X24" s="211"/>
      <c r="Y24" s="211"/>
      <c r="Z24" s="252"/>
      <c r="AA24" s="14"/>
      <c r="AB24" s="14"/>
      <c r="AC24" s="14"/>
    </row>
    <row r="25" spans="1:29" x14ac:dyDescent="0.2">
      <c r="A25" s="409"/>
      <c r="B25" s="190"/>
      <c r="C25" s="231" t="s">
        <v>80</v>
      </c>
      <c r="D25" s="232"/>
      <c r="E25" s="233" t="s">
        <v>81</v>
      </c>
      <c r="F25" s="232">
        <v>2</v>
      </c>
      <c r="G25" s="233" t="s">
        <v>82</v>
      </c>
      <c r="H25" s="232">
        <v>0</v>
      </c>
      <c r="I25" s="233" t="s">
        <v>83</v>
      </c>
      <c r="J25" s="232">
        <v>0</v>
      </c>
      <c r="K25" s="233" t="s">
        <v>84</v>
      </c>
      <c r="L25" s="232"/>
      <c r="M25" s="233"/>
      <c r="N25" s="234"/>
      <c r="O25" s="43"/>
      <c r="P25" s="14"/>
      <c r="Q25" s="14"/>
      <c r="R25" s="177"/>
      <c r="S25" s="14"/>
      <c r="T25" s="14"/>
      <c r="U25" s="283"/>
      <c r="V25" s="200"/>
      <c r="W25" s="14"/>
      <c r="X25" s="14"/>
      <c r="Y25" s="14"/>
      <c r="Z25" s="14"/>
      <c r="AA25" s="14"/>
      <c r="AB25" s="14"/>
      <c r="AC25" s="14"/>
    </row>
    <row r="26" spans="1:29" x14ac:dyDescent="0.2">
      <c r="A26" s="410"/>
      <c r="B26" s="189"/>
      <c r="C26" s="373"/>
      <c r="D26" s="374"/>
      <c r="E26" s="374"/>
      <c r="F26" s="374"/>
      <c r="G26" s="374"/>
      <c r="H26" s="374"/>
      <c r="I26" s="374"/>
      <c r="J26" s="374"/>
      <c r="K26" s="374"/>
      <c r="L26" s="374"/>
      <c r="M26" s="374"/>
      <c r="N26" s="375"/>
      <c r="O26" s="205"/>
      <c r="P26" s="14"/>
      <c r="Q26" s="14"/>
      <c r="R26" s="177"/>
      <c r="S26" s="14"/>
      <c r="T26" s="14"/>
      <c r="U26" s="283"/>
      <c r="V26" s="200"/>
      <c r="W26" s="14"/>
      <c r="X26" s="14"/>
      <c r="Y26" s="14"/>
      <c r="Z26" s="14"/>
      <c r="AA26" s="14"/>
      <c r="AB26" s="14"/>
      <c r="AC26" s="14"/>
    </row>
    <row r="27" spans="1:29" x14ac:dyDescent="0.2">
      <c r="A27" s="408">
        <v>5</v>
      </c>
      <c r="B27" s="185" t="s">
        <v>358</v>
      </c>
      <c r="C27" s="380" t="s">
        <v>350</v>
      </c>
      <c r="D27" s="378"/>
      <c r="E27" s="378"/>
      <c r="F27" s="378"/>
      <c r="G27" s="378"/>
      <c r="H27" s="378"/>
      <c r="I27" s="378"/>
      <c r="J27" s="378"/>
      <c r="K27" s="378"/>
      <c r="L27" s="378"/>
      <c r="M27" s="378"/>
      <c r="N27" s="379"/>
      <c r="O27" s="209" t="s">
        <v>96</v>
      </c>
      <c r="P27" s="64">
        <f>D28+F28+H28+J28+L28+N28</f>
        <v>2</v>
      </c>
      <c r="Q27" s="62" t="s">
        <v>79</v>
      </c>
      <c r="R27" s="74"/>
      <c r="S27" s="65">
        <f>P27*R27</f>
        <v>0</v>
      </c>
      <c r="T27" s="66"/>
      <c r="U27" s="65">
        <f>P27*T27</f>
        <v>0</v>
      </c>
      <c r="V27" s="230"/>
      <c r="W27" s="202"/>
      <c r="X27" s="211"/>
      <c r="Y27" s="211"/>
      <c r="Z27" s="252"/>
      <c r="AA27" s="14"/>
      <c r="AB27" s="14"/>
      <c r="AC27" s="14"/>
    </row>
    <row r="28" spans="1:29" x14ac:dyDescent="0.2">
      <c r="A28" s="409"/>
      <c r="B28" s="190"/>
      <c r="C28" s="231" t="s">
        <v>80</v>
      </c>
      <c r="D28" s="232"/>
      <c r="E28" s="233" t="s">
        <v>81</v>
      </c>
      <c r="F28" s="232">
        <v>2</v>
      </c>
      <c r="G28" s="233" t="s">
        <v>82</v>
      </c>
      <c r="H28" s="232">
        <v>0</v>
      </c>
      <c r="I28" s="233" t="s">
        <v>83</v>
      </c>
      <c r="J28" s="232">
        <v>0</v>
      </c>
      <c r="K28" s="233" t="s">
        <v>84</v>
      </c>
      <c r="L28" s="232"/>
      <c r="M28" s="233"/>
      <c r="N28" s="234"/>
      <c r="O28" s="43"/>
      <c r="P28" s="14"/>
      <c r="Q28" s="14"/>
      <c r="R28" s="177"/>
      <c r="S28" s="14"/>
      <c r="T28" s="14"/>
      <c r="U28" s="283"/>
      <c r="V28" s="200"/>
      <c r="W28" s="14"/>
      <c r="X28" s="14"/>
      <c r="Y28" s="14"/>
      <c r="Z28" s="14"/>
      <c r="AA28" s="14"/>
      <c r="AB28" s="14"/>
      <c r="AC28" s="14"/>
    </row>
    <row r="29" spans="1:29" x14ac:dyDescent="0.2">
      <c r="A29" s="410"/>
      <c r="B29" s="189"/>
      <c r="C29" s="373"/>
      <c r="D29" s="374"/>
      <c r="E29" s="374"/>
      <c r="F29" s="374"/>
      <c r="G29" s="374"/>
      <c r="H29" s="374"/>
      <c r="I29" s="374"/>
      <c r="J29" s="374"/>
      <c r="K29" s="374"/>
      <c r="L29" s="374"/>
      <c r="M29" s="374"/>
      <c r="N29" s="375"/>
      <c r="O29" s="205"/>
      <c r="P29" s="14"/>
      <c r="Q29" s="14"/>
      <c r="R29" s="177"/>
      <c r="S29" s="14"/>
      <c r="T29" s="14"/>
      <c r="U29" s="283"/>
      <c r="V29" s="200"/>
      <c r="W29" s="14"/>
      <c r="X29" s="14"/>
      <c r="Y29" s="14"/>
      <c r="Z29" s="14"/>
      <c r="AA29" s="14"/>
      <c r="AB29" s="14"/>
      <c r="AC29" s="14"/>
    </row>
    <row r="30" spans="1:29" x14ac:dyDescent="0.2">
      <c r="A30" s="408">
        <v>6</v>
      </c>
      <c r="B30" s="201" t="s">
        <v>357</v>
      </c>
      <c r="C30" s="380" t="s">
        <v>328</v>
      </c>
      <c r="D30" s="378"/>
      <c r="E30" s="378"/>
      <c r="F30" s="378"/>
      <c r="G30" s="378"/>
      <c r="H30" s="378"/>
      <c r="I30" s="378"/>
      <c r="J30" s="378"/>
      <c r="K30" s="378"/>
      <c r="L30" s="378"/>
      <c r="M30" s="378"/>
      <c r="N30" s="379"/>
      <c r="O30" s="209" t="s">
        <v>96</v>
      </c>
      <c r="P30" s="64">
        <f>D31+F31+H31+J31+L31+N31</f>
        <v>5</v>
      </c>
      <c r="Q30" s="62" t="s">
        <v>79</v>
      </c>
      <c r="R30" s="67" t="s">
        <v>94</v>
      </c>
      <c r="S30" s="67" t="s">
        <v>94</v>
      </c>
      <c r="T30" s="66"/>
      <c r="U30" s="65">
        <f>P30*T30</f>
        <v>0</v>
      </c>
      <c r="V30" s="14"/>
      <c r="W30" s="202"/>
      <c r="X30" s="211"/>
      <c r="Y30" s="211"/>
      <c r="Z30" s="252"/>
      <c r="AA30" s="14"/>
      <c r="AB30" s="14"/>
      <c r="AC30" s="14"/>
    </row>
    <row r="31" spans="1:29" x14ac:dyDescent="0.2">
      <c r="A31" s="409"/>
      <c r="B31" s="200"/>
      <c r="C31" s="231" t="s">
        <v>80</v>
      </c>
      <c r="D31" s="232"/>
      <c r="E31" s="233" t="s">
        <v>81</v>
      </c>
      <c r="F31" s="232">
        <v>5</v>
      </c>
      <c r="G31" s="233" t="s">
        <v>82</v>
      </c>
      <c r="H31" s="232">
        <v>0</v>
      </c>
      <c r="I31" s="233" t="s">
        <v>83</v>
      </c>
      <c r="J31" s="232">
        <v>0</v>
      </c>
      <c r="K31" s="233" t="s">
        <v>84</v>
      </c>
      <c r="L31" s="232"/>
      <c r="M31" s="233"/>
      <c r="N31" s="234"/>
      <c r="O31" s="43"/>
      <c r="P31" s="14"/>
      <c r="Q31" s="14"/>
      <c r="R31" s="177"/>
      <c r="S31" s="14"/>
      <c r="T31" s="14"/>
      <c r="U31" s="283"/>
      <c r="V31" s="14"/>
      <c r="W31" s="14"/>
      <c r="X31" s="14"/>
      <c r="Y31" s="14"/>
      <c r="Z31" s="14"/>
      <c r="AA31" s="14"/>
      <c r="AB31" s="14"/>
      <c r="AC31" s="14"/>
    </row>
    <row r="32" spans="1:29" x14ac:dyDescent="0.2">
      <c r="A32" s="410"/>
      <c r="B32" s="200"/>
      <c r="C32" s="373" t="s">
        <v>351</v>
      </c>
      <c r="D32" s="374"/>
      <c r="E32" s="374"/>
      <c r="F32" s="374"/>
      <c r="G32" s="374"/>
      <c r="H32" s="374"/>
      <c r="I32" s="374"/>
      <c r="J32" s="374"/>
      <c r="K32" s="374"/>
      <c r="L32" s="374"/>
      <c r="M32" s="374"/>
      <c r="N32" s="375"/>
      <c r="O32" s="205"/>
      <c r="P32" s="14"/>
      <c r="Q32" s="14"/>
      <c r="R32" s="177"/>
      <c r="S32" s="14"/>
      <c r="T32" s="14"/>
      <c r="U32" s="283"/>
      <c r="V32" s="14"/>
      <c r="W32" s="14"/>
      <c r="X32" s="14"/>
      <c r="Y32" s="14"/>
      <c r="Z32" s="14"/>
      <c r="AA32" s="14"/>
      <c r="AB32" s="14"/>
      <c r="AC32" s="14"/>
    </row>
    <row r="33" spans="1:29" x14ac:dyDescent="0.2">
      <c r="A33" s="408">
        <v>7</v>
      </c>
      <c r="B33" s="14" t="s">
        <v>334</v>
      </c>
      <c r="C33" s="380" t="s">
        <v>333</v>
      </c>
      <c r="D33" s="378"/>
      <c r="E33" s="378"/>
      <c r="F33" s="378"/>
      <c r="G33" s="378"/>
      <c r="H33" s="378"/>
      <c r="I33" s="378"/>
      <c r="J33" s="378"/>
      <c r="K33" s="378"/>
      <c r="L33" s="378"/>
      <c r="M33" s="378"/>
      <c r="N33" s="379"/>
      <c r="O33" s="209" t="s">
        <v>96</v>
      </c>
      <c r="P33" s="64">
        <f>D34+F34+H34+J34+L34+N34</f>
        <v>3</v>
      </c>
      <c r="Q33" s="62" t="s">
        <v>79</v>
      </c>
      <c r="R33" s="67" t="s">
        <v>94</v>
      </c>
      <c r="S33" s="67" t="s">
        <v>94</v>
      </c>
      <c r="T33" s="66"/>
      <c r="U33" s="65">
        <f>P33*T33</f>
        <v>0</v>
      </c>
      <c r="V33" s="14"/>
      <c r="W33" s="202"/>
      <c r="X33" s="211"/>
      <c r="Y33" s="211"/>
      <c r="Z33" s="252"/>
      <c r="AA33" s="14"/>
      <c r="AB33" s="14"/>
      <c r="AC33" s="14"/>
    </row>
    <row r="34" spans="1:29" x14ac:dyDescent="0.2">
      <c r="A34" s="409"/>
      <c r="B34" s="190"/>
      <c r="C34" s="231" t="s">
        <v>80</v>
      </c>
      <c r="D34" s="232"/>
      <c r="E34" s="233" t="s">
        <v>81</v>
      </c>
      <c r="F34" s="232">
        <v>3</v>
      </c>
      <c r="G34" s="233" t="s">
        <v>82</v>
      </c>
      <c r="H34" s="232">
        <v>0</v>
      </c>
      <c r="I34" s="233" t="s">
        <v>83</v>
      </c>
      <c r="J34" s="232">
        <v>0</v>
      </c>
      <c r="K34" s="233" t="s">
        <v>84</v>
      </c>
      <c r="L34" s="232"/>
      <c r="M34" s="233"/>
      <c r="N34" s="234"/>
      <c r="O34" s="43"/>
      <c r="P34" s="14"/>
      <c r="Q34" s="14"/>
      <c r="R34" s="177"/>
      <c r="S34" s="14"/>
      <c r="T34" s="14"/>
      <c r="U34" s="283"/>
      <c r="V34" s="200"/>
      <c r="W34" s="14"/>
      <c r="X34" s="14"/>
      <c r="Y34" s="14"/>
      <c r="Z34" s="14"/>
      <c r="AA34" s="14"/>
      <c r="AB34" s="14"/>
      <c r="AC34" s="14"/>
    </row>
    <row r="35" spans="1:29" x14ac:dyDescent="0.2">
      <c r="A35" s="410"/>
      <c r="B35" s="189"/>
      <c r="C35" s="373"/>
      <c r="D35" s="374"/>
      <c r="E35" s="374"/>
      <c r="F35" s="374"/>
      <c r="G35" s="374"/>
      <c r="H35" s="374"/>
      <c r="I35" s="374"/>
      <c r="J35" s="374"/>
      <c r="K35" s="374"/>
      <c r="L35" s="374"/>
      <c r="M35" s="374"/>
      <c r="N35" s="375"/>
      <c r="O35" s="205"/>
      <c r="P35" s="14"/>
      <c r="Q35" s="14"/>
      <c r="R35" s="177"/>
      <c r="S35" s="14"/>
      <c r="T35" s="14"/>
      <c r="U35" s="283"/>
      <c r="V35" s="200"/>
      <c r="W35" s="14"/>
      <c r="X35" s="14"/>
      <c r="Y35" s="14"/>
      <c r="Z35" s="14"/>
      <c r="AA35" s="14"/>
      <c r="AB35" s="14"/>
      <c r="AC35" s="14"/>
    </row>
    <row r="36" spans="1:29" x14ac:dyDescent="0.2">
      <c r="A36" s="408">
        <v>8</v>
      </c>
      <c r="B36" s="185"/>
      <c r="C36" s="380" t="s">
        <v>335</v>
      </c>
      <c r="D36" s="378"/>
      <c r="E36" s="378"/>
      <c r="F36" s="378"/>
      <c r="G36" s="378"/>
      <c r="H36" s="378"/>
      <c r="I36" s="378"/>
      <c r="J36" s="378"/>
      <c r="K36" s="378"/>
      <c r="L36" s="378"/>
      <c r="M36" s="378"/>
      <c r="N36" s="379"/>
      <c r="O36" s="209" t="s">
        <v>96</v>
      </c>
      <c r="P36" s="64">
        <f>D37+F37+H37+J37+L37+N37</f>
        <v>3</v>
      </c>
      <c r="Q36" s="62" t="s">
        <v>79</v>
      </c>
      <c r="R36" s="74"/>
      <c r="S36" s="65">
        <f>P36*R36</f>
        <v>0</v>
      </c>
      <c r="T36" s="66"/>
      <c r="U36" s="65">
        <f>P36*T36</f>
        <v>0</v>
      </c>
      <c r="V36" s="230"/>
      <c r="W36" s="202"/>
      <c r="X36" s="211"/>
      <c r="Y36" s="211"/>
      <c r="Z36" s="252"/>
      <c r="AA36" s="14"/>
      <c r="AB36" s="14"/>
      <c r="AC36" s="14"/>
    </row>
    <row r="37" spans="1:29" x14ac:dyDescent="0.2">
      <c r="A37" s="409"/>
      <c r="B37" s="190"/>
      <c r="C37" s="231" t="s">
        <v>80</v>
      </c>
      <c r="D37" s="232"/>
      <c r="E37" s="233" t="s">
        <v>81</v>
      </c>
      <c r="F37" s="232">
        <v>3</v>
      </c>
      <c r="G37" s="233" t="s">
        <v>82</v>
      </c>
      <c r="H37" s="232">
        <v>0</v>
      </c>
      <c r="I37" s="233" t="s">
        <v>83</v>
      </c>
      <c r="J37" s="232">
        <v>0</v>
      </c>
      <c r="K37" s="233" t="s">
        <v>84</v>
      </c>
      <c r="L37" s="232"/>
      <c r="M37" s="233"/>
      <c r="N37" s="234"/>
      <c r="O37" s="43"/>
      <c r="P37" s="14"/>
      <c r="Q37" s="14"/>
      <c r="R37" s="177"/>
      <c r="S37" s="14"/>
      <c r="T37" s="14"/>
      <c r="U37" s="283"/>
      <c r="V37" s="200"/>
      <c r="W37" s="14"/>
      <c r="X37" s="14"/>
      <c r="Y37" s="14"/>
      <c r="Z37" s="14"/>
      <c r="AA37" s="14"/>
      <c r="AB37" s="14"/>
      <c r="AC37" s="14"/>
    </row>
    <row r="38" spans="1:29" x14ac:dyDescent="0.2">
      <c r="A38" s="410"/>
      <c r="B38" s="189"/>
      <c r="C38" s="373"/>
      <c r="D38" s="374"/>
      <c r="E38" s="374"/>
      <c r="F38" s="374"/>
      <c r="G38" s="374"/>
      <c r="H38" s="374"/>
      <c r="I38" s="374"/>
      <c r="J38" s="374"/>
      <c r="K38" s="374"/>
      <c r="L38" s="374"/>
      <c r="M38" s="374"/>
      <c r="N38" s="375"/>
      <c r="O38" s="205"/>
      <c r="P38" s="14"/>
      <c r="Q38" s="14"/>
      <c r="R38" s="177"/>
      <c r="S38" s="14"/>
      <c r="T38" s="14"/>
      <c r="U38" s="283"/>
      <c r="V38" s="200"/>
      <c r="W38" s="14"/>
      <c r="X38" s="14"/>
      <c r="Y38" s="14"/>
      <c r="Z38" s="14"/>
      <c r="AA38" s="14"/>
      <c r="AB38" s="14"/>
      <c r="AC38" s="14"/>
    </row>
    <row r="39" spans="1:29" x14ac:dyDescent="0.2">
      <c r="A39" s="408">
        <v>9</v>
      </c>
      <c r="B39" s="14" t="s">
        <v>354</v>
      </c>
      <c r="C39" s="380" t="s">
        <v>364</v>
      </c>
      <c r="D39" s="378"/>
      <c r="E39" s="378"/>
      <c r="F39" s="378"/>
      <c r="G39" s="378"/>
      <c r="H39" s="378"/>
      <c r="I39" s="378"/>
      <c r="J39" s="378"/>
      <c r="K39" s="378"/>
      <c r="L39" s="378"/>
      <c r="M39" s="378"/>
      <c r="N39" s="379"/>
      <c r="O39" s="209" t="s">
        <v>96</v>
      </c>
      <c r="P39" s="64">
        <f>D40+F40+H40+J40+L40+N40</f>
        <v>50</v>
      </c>
      <c r="Q39" s="62" t="s">
        <v>79</v>
      </c>
      <c r="R39" s="67" t="s">
        <v>94</v>
      </c>
      <c r="S39" s="67" t="s">
        <v>94</v>
      </c>
      <c r="T39" s="66"/>
      <c r="U39" s="65">
        <f>P39*T39</f>
        <v>0</v>
      </c>
      <c r="V39" s="14"/>
      <c r="W39" s="202"/>
      <c r="X39" s="211"/>
      <c r="Y39" s="211"/>
      <c r="Z39" s="252"/>
      <c r="AA39" s="14"/>
      <c r="AB39" s="14"/>
      <c r="AC39" s="14"/>
    </row>
    <row r="40" spans="1:29" x14ac:dyDescent="0.2">
      <c r="A40" s="409"/>
      <c r="B40" s="190"/>
      <c r="C40" s="231" t="s">
        <v>80</v>
      </c>
      <c r="D40" s="232"/>
      <c r="E40" s="233" t="s">
        <v>81</v>
      </c>
      <c r="F40" s="232">
        <v>50</v>
      </c>
      <c r="G40" s="233" t="s">
        <v>82</v>
      </c>
      <c r="H40" s="232">
        <v>0</v>
      </c>
      <c r="I40" s="233" t="s">
        <v>83</v>
      </c>
      <c r="J40" s="232">
        <v>0</v>
      </c>
      <c r="K40" s="233" t="s">
        <v>84</v>
      </c>
      <c r="L40" s="232"/>
      <c r="M40" s="233"/>
      <c r="N40" s="234"/>
      <c r="O40" s="43"/>
      <c r="P40" s="14"/>
      <c r="Q40" s="14"/>
      <c r="R40" s="177"/>
      <c r="S40" s="14"/>
      <c r="T40" s="14"/>
      <c r="U40" s="283"/>
      <c r="V40" s="200"/>
      <c r="W40" s="14"/>
      <c r="X40" s="14"/>
      <c r="Y40" s="14"/>
      <c r="Z40" s="14"/>
      <c r="AA40" s="14"/>
      <c r="AB40" s="14"/>
      <c r="AC40" s="14"/>
    </row>
    <row r="41" spans="1:29" x14ac:dyDescent="0.2">
      <c r="A41" s="410"/>
      <c r="B41" s="189"/>
      <c r="C41" s="373" t="s">
        <v>365</v>
      </c>
      <c r="D41" s="374"/>
      <c r="E41" s="374"/>
      <c r="F41" s="374"/>
      <c r="G41" s="374"/>
      <c r="H41" s="374"/>
      <c r="I41" s="374"/>
      <c r="J41" s="374"/>
      <c r="K41" s="374"/>
      <c r="L41" s="374"/>
      <c r="M41" s="374"/>
      <c r="N41" s="375"/>
      <c r="O41" s="205"/>
      <c r="P41" s="14"/>
      <c r="Q41" s="14"/>
      <c r="R41" s="177"/>
      <c r="S41" s="14"/>
      <c r="T41" s="14"/>
      <c r="U41" s="283"/>
      <c r="V41" s="200"/>
      <c r="W41" s="14"/>
      <c r="X41" s="14"/>
      <c r="Y41" s="14"/>
      <c r="Z41" s="14"/>
      <c r="AA41" s="14"/>
      <c r="AB41" s="14"/>
      <c r="AC41" s="14"/>
    </row>
    <row r="42" spans="1:29" x14ac:dyDescent="0.2">
      <c r="A42" s="408">
        <v>10</v>
      </c>
      <c r="B42" s="185" t="s">
        <v>356</v>
      </c>
      <c r="C42" s="380" t="s">
        <v>355</v>
      </c>
      <c r="D42" s="378"/>
      <c r="E42" s="378"/>
      <c r="F42" s="378"/>
      <c r="G42" s="378"/>
      <c r="H42" s="378"/>
      <c r="I42" s="378"/>
      <c r="J42" s="378"/>
      <c r="K42" s="378"/>
      <c r="L42" s="378"/>
      <c r="M42" s="378"/>
      <c r="N42" s="379"/>
      <c r="O42" s="209" t="s">
        <v>96</v>
      </c>
      <c r="P42" s="64">
        <f>D43+F43+H43+J43+L43+N43</f>
        <v>50</v>
      </c>
      <c r="Q42" s="62" t="s">
        <v>79</v>
      </c>
      <c r="R42" s="67" t="s">
        <v>94</v>
      </c>
      <c r="S42" s="67" t="s">
        <v>94</v>
      </c>
      <c r="T42" s="66"/>
      <c r="U42" s="65">
        <f>P42*T42</f>
        <v>0</v>
      </c>
      <c r="V42" s="230"/>
      <c r="W42" s="202"/>
      <c r="X42" s="211"/>
      <c r="Y42" s="211"/>
      <c r="Z42" s="252"/>
      <c r="AA42" s="14"/>
      <c r="AB42" s="14"/>
      <c r="AC42" s="14"/>
    </row>
    <row r="43" spans="1:29" x14ac:dyDescent="0.2">
      <c r="A43" s="409"/>
      <c r="B43" s="190"/>
      <c r="C43" s="231" t="s">
        <v>80</v>
      </c>
      <c r="D43" s="232"/>
      <c r="E43" s="233" t="s">
        <v>81</v>
      </c>
      <c r="F43" s="232">
        <v>50</v>
      </c>
      <c r="G43" s="233" t="s">
        <v>82</v>
      </c>
      <c r="H43" s="232">
        <v>0</v>
      </c>
      <c r="I43" s="233" t="s">
        <v>83</v>
      </c>
      <c r="J43" s="232">
        <v>0</v>
      </c>
      <c r="K43" s="233" t="s">
        <v>84</v>
      </c>
      <c r="L43" s="232"/>
      <c r="M43" s="233"/>
      <c r="N43" s="234"/>
      <c r="O43" s="43"/>
      <c r="P43" s="14"/>
      <c r="Q43" s="14"/>
      <c r="R43" s="177"/>
      <c r="S43" s="14"/>
      <c r="T43" s="14"/>
      <c r="U43" s="283"/>
      <c r="V43" s="200"/>
      <c r="W43" s="14"/>
      <c r="X43" s="14"/>
      <c r="Y43" s="14"/>
      <c r="Z43" s="14"/>
      <c r="AA43" s="14"/>
      <c r="AB43" s="14"/>
      <c r="AC43" s="14"/>
    </row>
    <row r="44" spans="1:29" x14ac:dyDescent="0.2">
      <c r="A44" s="410"/>
      <c r="B44" s="189"/>
      <c r="C44" s="373" t="s">
        <v>365</v>
      </c>
      <c r="D44" s="374"/>
      <c r="E44" s="374"/>
      <c r="F44" s="374"/>
      <c r="G44" s="374"/>
      <c r="H44" s="374"/>
      <c r="I44" s="374"/>
      <c r="J44" s="374"/>
      <c r="K44" s="374"/>
      <c r="L44" s="374"/>
      <c r="M44" s="374"/>
      <c r="N44" s="375"/>
      <c r="O44" s="205"/>
      <c r="P44" s="14"/>
      <c r="Q44" s="14"/>
      <c r="R44" s="177"/>
      <c r="S44" s="14"/>
      <c r="T44" s="14"/>
      <c r="U44" s="283"/>
      <c r="V44" s="200"/>
      <c r="W44" s="14"/>
      <c r="X44" s="14"/>
      <c r="Y44" s="14"/>
      <c r="Z44" s="14"/>
      <c r="AA44" s="14"/>
      <c r="AB44" s="14"/>
      <c r="AC44" s="14"/>
    </row>
    <row r="45" spans="1:29" x14ac:dyDescent="0.2">
      <c r="A45" s="408">
        <v>11</v>
      </c>
      <c r="B45" s="185" t="s">
        <v>356</v>
      </c>
      <c r="C45" s="380" t="s">
        <v>355</v>
      </c>
      <c r="D45" s="378"/>
      <c r="E45" s="378"/>
      <c r="F45" s="378"/>
      <c r="G45" s="378"/>
      <c r="H45" s="378"/>
      <c r="I45" s="378"/>
      <c r="J45" s="378"/>
      <c r="K45" s="378"/>
      <c r="L45" s="378"/>
      <c r="M45" s="378"/>
      <c r="N45" s="379"/>
      <c r="O45" s="209" t="s">
        <v>96</v>
      </c>
      <c r="P45" s="64">
        <f>D46+F46+H46+J46+L46+N46</f>
        <v>35</v>
      </c>
      <c r="Q45" s="62" t="s">
        <v>79</v>
      </c>
      <c r="R45" s="74"/>
      <c r="S45" s="65">
        <f>P45*R45</f>
        <v>0</v>
      </c>
      <c r="T45" s="66"/>
      <c r="U45" s="65">
        <f>P45*T45</f>
        <v>0</v>
      </c>
      <c r="V45" s="230"/>
      <c r="W45" s="202"/>
      <c r="X45" s="211"/>
      <c r="Y45" s="211"/>
      <c r="Z45" s="252"/>
      <c r="AA45" s="14"/>
      <c r="AB45" s="14"/>
      <c r="AC45" s="14"/>
    </row>
    <row r="46" spans="1:29" x14ac:dyDescent="0.2">
      <c r="A46" s="409"/>
      <c r="B46" s="190"/>
      <c r="C46" s="186" t="s">
        <v>80</v>
      </c>
      <c r="D46" s="43"/>
      <c r="E46" s="42" t="s">
        <v>81</v>
      </c>
      <c r="F46" s="43">
        <v>35</v>
      </c>
      <c r="G46" s="42" t="s">
        <v>82</v>
      </c>
      <c r="H46" s="43">
        <v>0</v>
      </c>
      <c r="I46" s="42" t="s">
        <v>83</v>
      </c>
      <c r="J46" s="43">
        <v>0</v>
      </c>
      <c r="K46" s="42" t="s">
        <v>84</v>
      </c>
      <c r="L46" s="43"/>
      <c r="M46" s="42"/>
      <c r="N46" s="187"/>
      <c r="O46" s="43"/>
      <c r="P46" s="14"/>
      <c r="Q46" s="14"/>
      <c r="R46" s="177"/>
      <c r="S46" s="14"/>
      <c r="T46" s="14"/>
      <c r="U46" s="283"/>
      <c r="V46" s="200"/>
      <c r="W46" s="14"/>
      <c r="X46" s="14"/>
      <c r="Y46" s="14"/>
      <c r="Z46" s="14"/>
      <c r="AA46" s="14"/>
      <c r="AB46" s="14"/>
      <c r="AC46" s="14"/>
    </row>
    <row r="47" spans="1:29" x14ac:dyDescent="0.2">
      <c r="A47" s="410"/>
      <c r="B47" s="189"/>
      <c r="C47" s="345"/>
      <c r="D47" s="346"/>
      <c r="E47" s="346"/>
      <c r="F47" s="346"/>
      <c r="G47" s="346"/>
      <c r="H47" s="346"/>
      <c r="I47" s="346"/>
      <c r="J47" s="346"/>
      <c r="K47" s="346"/>
      <c r="L47" s="346"/>
      <c r="M47" s="346"/>
      <c r="N47" s="347"/>
      <c r="O47" s="205"/>
      <c r="P47" s="14"/>
      <c r="Q47" s="14"/>
      <c r="R47" s="177"/>
      <c r="S47" s="14"/>
      <c r="T47" s="14"/>
      <c r="U47" s="283"/>
      <c r="V47" s="200"/>
      <c r="W47" s="14"/>
      <c r="X47" s="14"/>
      <c r="Y47" s="14"/>
      <c r="Z47" s="14"/>
      <c r="AA47" s="14"/>
      <c r="AB47" s="14"/>
      <c r="AC47" s="14"/>
    </row>
    <row r="48" spans="1:29" x14ac:dyDescent="0.2">
      <c r="A48" s="282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283"/>
      <c r="V48" s="14"/>
      <c r="W48" s="14"/>
      <c r="X48" s="14"/>
      <c r="Y48" s="14"/>
      <c r="Z48" s="14"/>
      <c r="AA48" s="14"/>
      <c r="AB48" s="14"/>
      <c r="AC48" s="14"/>
    </row>
    <row r="49" spans="1:29" ht="15.75" x14ac:dyDescent="0.25">
      <c r="A49" s="290"/>
      <c r="B49" s="76"/>
      <c r="C49" s="48" t="s">
        <v>60</v>
      </c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50"/>
      <c r="O49" s="76"/>
      <c r="P49" s="76"/>
      <c r="Q49" s="76"/>
      <c r="R49" s="76"/>
      <c r="S49" s="180"/>
      <c r="T49" s="180"/>
      <c r="U49" s="288">
        <f>S50+U50</f>
        <v>0</v>
      </c>
      <c r="V49" s="184"/>
      <c r="W49" s="14"/>
      <c r="X49" s="14"/>
      <c r="Y49" s="14"/>
      <c r="Z49" s="14"/>
      <c r="AA49" s="14"/>
      <c r="AB49" s="14"/>
      <c r="AC49" s="14"/>
    </row>
    <row r="50" spans="1:29" ht="15" x14ac:dyDescent="0.2">
      <c r="A50" s="287"/>
      <c r="B50" s="181"/>
      <c r="C50" s="192"/>
      <c r="D50" s="19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1"/>
      <c r="Q50" s="181"/>
      <c r="R50" s="181"/>
      <c r="S50" s="183">
        <f>SUM(S51:S54)</f>
        <v>0</v>
      </c>
      <c r="T50" s="184"/>
      <c r="U50" s="289">
        <f>SUM(U51:U54)</f>
        <v>0</v>
      </c>
      <c r="V50" s="184"/>
      <c r="W50" s="14"/>
      <c r="X50" s="255"/>
      <c r="Y50" s="255"/>
      <c r="Z50" s="14"/>
      <c r="AA50" s="14"/>
      <c r="AB50" s="14"/>
      <c r="AC50" s="14"/>
    </row>
    <row r="51" spans="1:29" x14ac:dyDescent="0.2">
      <c r="A51" s="411">
        <v>12</v>
      </c>
      <c r="B51" s="190"/>
      <c r="C51" s="370"/>
      <c r="D51" s="371"/>
      <c r="E51" s="371"/>
      <c r="F51" s="371"/>
      <c r="G51" s="371"/>
      <c r="H51" s="371"/>
      <c r="I51" s="371"/>
      <c r="J51" s="371"/>
      <c r="K51" s="371"/>
      <c r="L51" s="371"/>
      <c r="M51" s="371"/>
      <c r="N51" s="372"/>
      <c r="O51" s="209" t="s">
        <v>96</v>
      </c>
      <c r="P51" s="64">
        <f>D52+F52+H52+J52+L52+N52</f>
        <v>0</v>
      </c>
      <c r="Q51" s="62" t="s">
        <v>79</v>
      </c>
      <c r="R51" s="67" t="s">
        <v>94</v>
      </c>
      <c r="S51" s="67" t="s">
        <v>94</v>
      </c>
      <c r="T51" s="67" t="s">
        <v>94</v>
      </c>
      <c r="U51" s="67" t="s">
        <v>94</v>
      </c>
      <c r="V51" s="230"/>
      <c r="W51" s="202"/>
      <c r="X51" s="211"/>
      <c r="Y51" s="211"/>
      <c r="Z51" s="14"/>
      <c r="AA51" s="14"/>
      <c r="AB51" s="14"/>
      <c r="AC51" s="14"/>
    </row>
    <row r="52" spans="1:29" x14ac:dyDescent="0.2">
      <c r="A52" s="411"/>
      <c r="B52" s="190"/>
      <c r="C52" s="193" t="s">
        <v>80</v>
      </c>
      <c r="D52" s="194"/>
      <c r="E52" s="45" t="s">
        <v>81</v>
      </c>
      <c r="F52" s="194">
        <v>0</v>
      </c>
      <c r="G52" s="45" t="s">
        <v>82</v>
      </c>
      <c r="H52" s="194">
        <v>0</v>
      </c>
      <c r="I52" s="45" t="s">
        <v>83</v>
      </c>
      <c r="J52" s="194">
        <v>0</v>
      </c>
      <c r="K52" s="45" t="s">
        <v>84</v>
      </c>
      <c r="L52" s="194"/>
      <c r="M52" s="45"/>
      <c r="N52" s="187"/>
      <c r="O52" s="43"/>
      <c r="P52" s="14"/>
      <c r="Q52" s="14"/>
      <c r="R52" s="14"/>
      <c r="S52" s="14"/>
      <c r="T52" s="14"/>
      <c r="U52" s="283"/>
      <c r="V52" s="200"/>
      <c r="W52" s="14"/>
      <c r="X52" s="14"/>
      <c r="Y52" s="14"/>
      <c r="Z52" s="14"/>
      <c r="AA52" s="14"/>
      <c r="AB52" s="14"/>
      <c r="AC52" s="14"/>
    </row>
    <row r="53" spans="1:29" ht="12.75" customHeight="1" x14ac:dyDescent="0.2">
      <c r="A53" s="411"/>
      <c r="B53" s="190"/>
      <c r="C53" s="364"/>
      <c r="D53" s="368"/>
      <c r="E53" s="368"/>
      <c r="F53" s="368"/>
      <c r="G53" s="368"/>
      <c r="H53" s="368"/>
      <c r="I53" s="368"/>
      <c r="J53" s="368"/>
      <c r="K53" s="368"/>
      <c r="L53" s="368"/>
      <c r="M53" s="368"/>
      <c r="N53" s="369"/>
      <c r="O53" s="206"/>
      <c r="P53" s="14"/>
      <c r="Q53" s="14"/>
      <c r="R53" s="14"/>
      <c r="S53" s="14"/>
      <c r="T53" s="14"/>
      <c r="U53" s="283"/>
      <c r="V53" s="200"/>
      <c r="W53" s="14"/>
      <c r="X53" s="14"/>
      <c r="Y53" s="14"/>
      <c r="Z53" s="14"/>
      <c r="AA53" s="14"/>
      <c r="AB53" s="14"/>
      <c r="AC53" s="14"/>
    </row>
    <row r="54" spans="1:29" x14ac:dyDescent="0.2">
      <c r="A54" s="282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283"/>
      <c r="V54" s="14"/>
      <c r="W54" s="14"/>
      <c r="X54" s="14"/>
      <c r="Y54" s="14"/>
      <c r="Z54" s="14"/>
      <c r="AA54" s="14"/>
      <c r="AB54" s="14"/>
      <c r="AC54" s="14"/>
    </row>
    <row r="55" spans="1:29" ht="15.75" x14ac:dyDescent="0.25">
      <c r="A55" s="291"/>
      <c r="B55" s="204"/>
      <c r="C55" s="51" t="s">
        <v>91</v>
      </c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3"/>
      <c r="O55" s="204"/>
      <c r="P55" s="204"/>
      <c r="Q55" s="204"/>
      <c r="R55" s="204"/>
      <c r="S55" s="204"/>
      <c r="T55" s="204"/>
      <c r="U55" s="288">
        <f>U56+S56</f>
        <v>0</v>
      </c>
      <c r="V55" s="72"/>
      <c r="W55" s="257"/>
      <c r="X55" s="257"/>
      <c r="Y55" s="257"/>
      <c r="Z55" s="257"/>
      <c r="AA55" s="257"/>
      <c r="AB55" s="14"/>
      <c r="AC55" s="14"/>
    </row>
    <row r="56" spans="1:29" x14ac:dyDescent="0.2">
      <c r="A56" s="292"/>
      <c r="B56" s="184"/>
      <c r="C56" s="54" t="s">
        <v>299</v>
      </c>
      <c r="D56" s="54"/>
      <c r="E56" s="182"/>
      <c r="F56" s="182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3">
        <f>SUM(S57:S117)</f>
        <v>0</v>
      </c>
      <c r="T56" s="184"/>
      <c r="U56" s="289">
        <f>SUM(U57:U117)</f>
        <v>0</v>
      </c>
      <c r="V56" s="183"/>
      <c r="W56" s="14"/>
      <c r="X56" s="255"/>
      <c r="Y56" s="255"/>
      <c r="Z56" s="14"/>
      <c r="AA56" s="14"/>
      <c r="AB56" s="14"/>
      <c r="AC56" s="14"/>
    </row>
    <row r="57" spans="1:29" x14ac:dyDescent="0.2">
      <c r="A57" s="408">
        <v>13</v>
      </c>
      <c r="B57" s="190" t="s">
        <v>348</v>
      </c>
      <c r="C57" s="377" t="s">
        <v>349</v>
      </c>
      <c r="D57" s="378"/>
      <c r="E57" s="378"/>
      <c r="F57" s="378"/>
      <c r="G57" s="378"/>
      <c r="H57" s="378"/>
      <c r="I57" s="378"/>
      <c r="J57" s="378"/>
      <c r="K57" s="378"/>
      <c r="L57" s="378"/>
      <c r="M57" s="378"/>
      <c r="N57" s="379"/>
      <c r="O57" s="209" t="s">
        <v>96</v>
      </c>
      <c r="P57" s="64">
        <f>D58+F58+H58+J58+L58+N58</f>
        <v>330</v>
      </c>
      <c r="Q57" s="62" t="s">
        <v>78</v>
      </c>
      <c r="R57" s="74"/>
      <c r="S57" s="65">
        <f>P57*R57</f>
        <v>0</v>
      </c>
      <c r="T57" s="66"/>
      <c r="U57" s="65">
        <f>P57*T57</f>
        <v>0</v>
      </c>
      <c r="V57" s="230"/>
      <c r="W57" s="202"/>
      <c r="X57" s="211"/>
      <c r="Y57" s="211"/>
      <c r="Z57" s="14"/>
      <c r="AA57" s="14"/>
      <c r="AB57" s="14"/>
      <c r="AC57" s="14"/>
    </row>
    <row r="58" spans="1:29" x14ac:dyDescent="0.2">
      <c r="A58" s="409"/>
      <c r="B58" s="190"/>
      <c r="C58" s="236" t="s">
        <v>80</v>
      </c>
      <c r="D58" s="238"/>
      <c r="E58" s="237" t="s">
        <v>81</v>
      </c>
      <c r="F58" s="238">
        <v>330</v>
      </c>
      <c r="G58" s="237" t="s">
        <v>82</v>
      </c>
      <c r="H58" s="238">
        <v>0</v>
      </c>
      <c r="I58" s="237" t="s">
        <v>83</v>
      </c>
      <c r="J58" s="238">
        <v>0</v>
      </c>
      <c r="K58" s="237" t="s">
        <v>84</v>
      </c>
      <c r="L58" s="238"/>
      <c r="M58" s="237"/>
      <c r="N58" s="239"/>
      <c r="O58" s="207"/>
      <c r="P58" s="198"/>
      <c r="Q58" s="198"/>
      <c r="R58" s="199"/>
      <c r="S58" s="198"/>
      <c r="T58" s="198"/>
      <c r="U58" s="281"/>
      <c r="V58" s="200"/>
      <c r="W58" s="14"/>
      <c r="X58" s="14"/>
      <c r="Y58" s="14"/>
      <c r="Z58" s="14"/>
      <c r="AA58" s="14"/>
      <c r="AB58" s="14"/>
      <c r="AC58" s="14"/>
    </row>
    <row r="59" spans="1:29" x14ac:dyDescent="0.2">
      <c r="A59" s="412"/>
      <c r="B59" s="190"/>
      <c r="C59" s="414"/>
      <c r="D59" s="415"/>
      <c r="E59" s="415"/>
      <c r="F59" s="415"/>
      <c r="G59" s="415"/>
      <c r="H59" s="415"/>
      <c r="I59" s="415"/>
      <c r="J59" s="415"/>
      <c r="K59" s="415"/>
      <c r="L59" s="415"/>
      <c r="M59" s="415"/>
      <c r="N59" s="416"/>
      <c r="O59" s="208"/>
      <c r="P59" s="14"/>
      <c r="Q59" s="14"/>
      <c r="R59" s="177"/>
      <c r="S59" s="14"/>
      <c r="T59" s="14"/>
      <c r="U59" s="283"/>
      <c r="V59" s="200"/>
      <c r="W59" s="14"/>
      <c r="X59" s="14"/>
      <c r="Y59" s="14"/>
      <c r="Z59" s="14"/>
      <c r="AA59" s="14"/>
      <c r="AB59" s="14"/>
      <c r="AC59" s="14"/>
    </row>
    <row r="60" spans="1:29" x14ac:dyDescent="0.2">
      <c r="A60" s="408">
        <v>14</v>
      </c>
      <c r="B60" s="190" t="s">
        <v>346</v>
      </c>
      <c r="C60" s="377" t="s">
        <v>367</v>
      </c>
      <c r="D60" s="378"/>
      <c r="E60" s="378"/>
      <c r="F60" s="378"/>
      <c r="G60" s="378"/>
      <c r="H60" s="378"/>
      <c r="I60" s="378"/>
      <c r="J60" s="378"/>
      <c r="K60" s="378"/>
      <c r="L60" s="378"/>
      <c r="M60" s="378"/>
      <c r="N60" s="379"/>
      <c r="O60" s="209" t="s">
        <v>96</v>
      </c>
      <c r="P60" s="64">
        <f>D61+F61+H61+J61+L61+N61</f>
        <v>330</v>
      </c>
      <c r="Q60" s="62" t="s">
        <v>78</v>
      </c>
      <c r="R60" s="67" t="s">
        <v>94</v>
      </c>
      <c r="S60" s="67" t="s">
        <v>94</v>
      </c>
      <c r="T60" s="66"/>
      <c r="U60" s="65">
        <f>P60*T60</f>
        <v>0</v>
      </c>
      <c r="V60" s="230"/>
      <c r="W60" s="202"/>
      <c r="X60" s="211"/>
      <c r="Y60" s="211"/>
      <c r="Z60" s="14"/>
      <c r="AA60" s="14"/>
      <c r="AB60" s="14"/>
      <c r="AC60" s="14"/>
    </row>
    <row r="61" spans="1:29" x14ac:dyDescent="0.2">
      <c r="A61" s="409"/>
      <c r="B61" s="190"/>
      <c r="C61" s="236" t="s">
        <v>80</v>
      </c>
      <c r="D61" s="238"/>
      <c r="E61" s="237" t="s">
        <v>81</v>
      </c>
      <c r="F61" s="238">
        <v>330</v>
      </c>
      <c r="G61" s="237" t="s">
        <v>82</v>
      </c>
      <c r="H61" s="238">
        <v>0</v>
      </c>
      <c r="I61" s="237" t="s">
        <v>83</v>
      </c>
      <c r="J61" s="238">
        <v>0</v>
      </c>
      <c r="K61" s="237" t="s">
        <v>84</v>
      </c>
      <c r="L61" s="238"/>
      <c r="M61" s="237"/>
      <c r="N61" s="239"/>
      <c r="O61" s="207"/>
      <c r="P61" s="198"/>
      <c r="Q61" s="198"/>
      <c r="R61" s="199"/>
      <c r="S61" s="198"/>
      <c r="T61" s="198"/>
      <c r="U61" s="281"/>
      <c r="V61" s="200"/>
      <c r="W61" s="14"/>
      <c r="X61" s="14"/>
      <c r="Y61" s="14"/>
      <c r="Z61" s="14"/>
      <c r="AA61" s="14"/>
      <c r="AB61" s="14"/>
      <c r="AC61" s="14"/>
    </row>
    <row r="62" spans="1:29" x14ac:dyDescent="0.2">
      <c r="A62" s="412"/>
      <c r="B62" s="190"/>
      <c r="C62" s="414"/>
      <c r="D62" s="415"/>
      <c r="E62" s="415"/>
      <c r="F62" s="415"/>
      <c r="G62" s="415"/>
      <c r="H62" s="415"/>
      <c r="I62" s="415"/>
      <c r="J62" s="415"/>
      <c r="K62" s="415"/>
      <c r="L62" s="415"/>
      <c r="M62" s="415"/>
      <c r="N62" s="416"/>
      <c r="O62" s="208"/>
      <c r="P62" s="14"/>
      <c r="Q62" s="14"/>
      <c r="R62" s="177"/>
      <c r="S62" s="14"/>
      <c r="T62" s="14"/>
      <c r="U62" s="283"/>
      <c r="V62" s="200"/>
      <c r="W62" s="14"/>
      <c r="X62" s="14"/>
      <c r="Y62" s="14"/>
      <c r="Z62" s="14"/>
      <c r="AA62" s="14"/>
      <c r="AB62" s="14"/>
      <c r="AC62" s="14"/>
    </row>
    <row r="63" spans="1:29" x14ac:dyDescent="0.2">
      <c r="A63" s="408">
        <v>15</v>
      </c>
      <c r="B63" s="190" t="s">
        <v>347</v>
      </c>
      <c r="C63" s="377" t="s">
        <v>368</v>
      </c>
      <c r="D63" s="378"/>
      <c r="E63" s="378"/>
      <c r="F63" s="378"/>
      <c r="G63" s="378"/>
      <c r="H63" s="378"/>
      <c r="I63" s="378"/>
      <c r="J63" s="378"/>
      <c r="K63" s="378"/>
      <c r="L63" s="378"/>
      <c r="M63" s="378"/>
      <c r="N63" s="379"/>
      <c r="O63" s="209" t="s">
        <v>96</v>
      </c>
      <c r="P63" s="64">
        <f>D64+F64+H64+J64+L64+N64</f>
        <v>330</v>
      </c>
      <c r="Q63" s="62" t="s">
        <v>78</v>
      </c>
      <c r="R63" s="67" t="s">
        <v>94</v>
      </c>
      <c r="S63" s="67" t="s">
        <v>94</v>
      </c>
      <c r="T63" s="66"/>
      <c r="U63" s="65">
        <f>P63*T63</f>
        <v>0</v>
      </c>
      <c r="V63" s="230"/>
      <c r="W63" s="202"/>
      <c r="X63" s="211"/>
      <c r="Y63" s="211"/>
      <c r="Z63" s="14"/>
      <c r="AA63" s="14"/>
      <c r="AB63" s="14"/>
      <c r="AC63" s="14"/>
    </row>
    <row r="64" spans="1:29" x14ac:dyDescent="0.2">
      <c r="A64" s="409"/>
      <c r="B64" s="14"/>
      <c r="C64" s="236" t="s">
        <v>80</v>
      </c>
      <c r="D64" s="238"/>
      <c r="E64" s="237" t="s">
        <v>81</v>
      </c>
      <c r="F64" s="238">
        <v>330</v>
      </c>
      <c r="G64" s="237" t="s">
        <v>82</v>
      </c>
      <c r="H64" s="238">
        <v>0</v>
      </c>
      <c r="I64" s="237" t="s">
        <v>83</v>
      </c>
      <c r="J64" s="238">
        <v>0</v>
      </c>
      <c r="K64" s="237" t="s">
        <v>84</v>
      </c>
      <c r="L64" s="238"/>
      <c r="M64" s="237"/>
      <c r="N64" s="239"/>
      <c r="O64" s="207"/>
      <c r="P64" s="198"/>
      <c r="Q64" s="198"/>
      <c r="R64" s="199"/>
      <c r="S64" s="198"/>
      <c r="T64" s="198"/>
      <c r="U64" s="281"/>
      <c r="V64" s="200"/>
      <c r="W64" s="14"/>
      <c r="X64" s="14"/>
      <c r="Y64" s="14"/>
      <c r="Z64" s="14"/>
      <c r="AA64" s="14"/>
      <c r="AB64" s="14"/>
      <c r="AC64" s="14"/>
    </row>
    <row r="65" spans="1:29" x14ac:dyDescent="0.2">
      <c r="A65" s="412"/>
      <c r="B65" s="190"/>
      <c r="C65" s="414"/>
      <c r="D65" s="415"/>
      <c r="E65" s="415"/>
      <c r="F65" s="415"/>
      <c r="G65" s="415"/>
      <c r="H65" s="415"/>
      <c r="I65" s="415"/>
      <c r="J65" s="415"/>
      <c r="K65" s="415"/>
      <c r="L65" s="415"/>
      <c r="M65" s="415"/>
      <c r="N65" s="416"/>
      <c r="O65" s="208"/>
      <c r="P65" s="14"/>
      <c r="Q65" s="14"/>
      <c r="R65" s="177"/>
      <c r="S65" s="14"/>
      <c r="T65" s="14"/>
      <c r="U65" s="283"/>
      <c r="V65" s="200"/>
      <c r="W65" s="14"/>
      <c r="X65" s="14"/>
      <c r="Y65" s="14"/>
      <c r="Z65" s="14"/>
      <c r="AA65" s="14"/>
      <c r="AB65" s="14"/>
      <c r="AC65" s="14"/>
    </row>
    <row r="66" spans="1:29" x14ac:dyDescent="0.2">
      <c r="A66" s="408">
        <v>16</v>
      </c>
      <c r="B66" s="68" t="s">
        <v>308</v>
      </c>
      <c r="C66" s="377" t="s">
        <v>307</v>
      </c>
      <c r="D66" s="378"/>
      <c r="E66" s="378"/>
      <c r="F66" s="378"/>
      <c r="G66" s="378"/>
      <c r="H66" s="378"/>
      <c r="I66" s="378"/>
      <c r="J66" s="378"/>
      <c r="K66" s="378"/>
      <c r="L66" s="378"/>
      <c r="M66" s="378"/>
      <c r="N66" s="379"/>
      <c r="O66" s="209" t="s">
        <v>96</v>
      </c>
      <c r="P66" s="64">
        <f>D67+F67+H67+J67+L67+N67</f>
        <v>260</v>
      </c>
      <c r="Q66" s="62" t="s">
        <v>78</v>
      </c>
      <c r="R66" s="67" t="s">
        <v>94</v>
      </c>
      <c r="S66" s="67" t="s">
        <v>94</v>
      </c>
      <c r="T66" s="66"/>
      <c r="U66" s="65">
        <f>P66*T66</f>
        <v>0</v>
      </c>
      <c r="V66" s="14"/>
      <c r="W66" s="202"/>
      <c r="X66" s="211"/>
      <c r="Y66" s="211"/>
      <c r="Z66" s="14"/>
      <c r="AA66" s="14"/>
      <c r="AB66" s="14"/>
      <c r="AC66" s="14"/>
    </row>
    <row r="67" spans="1:29" x14ac:dyDescent="0.2">
      <c r="A67" s="409"/>
      <c r="B67" s="200"/>
      <c r="C67" s="236" t="s">
        <v>80</v>
      </c>
      <c r="D67" s="238"/>
      <c r="E67" s="237" t="s">
        <v>81</v>
      </c>
      <c r="F67" s="238">
        <v>260</v>
      </c>
      <c r="G67" s="237" t="s">
        <v>82</v>
      </c>
      <c r="H67" s="238">
        <v>0</v>
      </c>
      <c r="I67" s="237" t="s">
        <v>83</v>
      </c>
      <c r="J67" s="238">
        <v>0</v>
      </c>
      <c r="K67" s="237" t="s">
        <v>84</v>
      </c>
      <c r="L67" s="238"/>
      <c r="M67" s="237"/>
      <c r="N67" s="239"/>
      <c r="O67" s="207"/>
      <c r="P67" s="198"/>
      <c r="Q67" s="198"/>
      <c r="R67" s="199"/>
      <c r="S67" s="198"/>
      <c r="T67" s="198"/>
      <c r="U67" s="281"/>
      <c r="V67" s="14"/>
      <c r="W67" s="14"/>
      <c r="X67" s="14"/>
      <c r="Y67" s="14"/>
      <c r="Z67" s="14"/>
      <c r="AA67" s="14"/>
      <c r="AB67" s="14"/>
      <c r="AC67" s="14"/>
    </row>
    <row r="68" spans="1:29" x14ac:dyDescent="0.2">
      <c r="A68" s="412"/>
      <c r="B68" s="200"/>
      <c r="C68" s="414"/>
      <c r="D68" s="415"/>
      <c r="E68" s="415"/>
      <c r="F68" s="415"/>
      <c r="G68" s="415"/>
      <c r="H68" s="415"/>
      <c r="I68" s="415"/>
      <c r="J68" s="415"/>
      <c r="K68" s="415"/>
      <c r="L68" s="415"/>
      <c r="M68" s="415"/>
      <c r="N68" s="416"/>
      <c r="O68" s="208"/>
      <c r="P68" s="14"/>
      <c r="Q68" s="14"/>
      <c r="R68" s="177"/>
      <c r="S68" s="14"/>
      <c r="T68" s="14"/>
      <c r="U68" s="283"/>
      <c r="V68" s="14"/>
      <c r="W68" s="14"/>
      <c r="X68" s="14"/>
      <c r="Y68" s="14"/>
      <c r="Z68" s="14"/>
      <c r="AA68" s="14"/>
      <c r="AB68" s="14"/>
      <c r="AC68" s="14"/>
    </row>
    <row r="69" spans="1:29" x14ac:dyDescent="0.2">
      <c r="A69" s="408">
        <v>17</v>
      </c>
      <c r="B69" s="201" t="s">
        <v>310</v>
      </c>
      <c r="C69" s="377" t="s">
        <v>309</v>
      </c>
      <c r="D69" s="378"/>
      <c r="E69" s="378"/>
      <c r="F69" s="378"/>
      <c r="G69" s="378"/>
      <c r="H69" s="378"/>
      <c r="I69" s="378"/>
      <c r="J69" s="378"/>
      <c r="K69" s="378"/>
      <c r="L69" s="378"/>
      <c r="M69" s="378"/>
      <c r="N69" s="379"/>
      <c r="O69" s="209" t="s">
        <v>96</v>
      </c>
      <c r="P69" s="64">
        <f>D70+F70+H70+J70+L70+N70</f>
        <v>30</v>
      </c>
      <c r="Q69" s="62" t="s">
        <v>78</v>
      </c>
      <c r="R69" s="67" t="s">
        <v>94</v>
      </c>
      <c r="S69" s="67" t="s">
        <v>94</v>
      </c>
      <c r="T69" s="66"/>
      <c r="U69" s="65">
        <f>P69*T69</f>
        <v>0</v>
      </c>
      <c r="V69" s="14"/>
      <c r="W69" s="202"/>
      <c r="X69" s="211"/>
      <c r="Y69" s="211"/>
      <c r="Z69" s="14"/>
      <c r="AA69" s="14"/>
      <c r="AB69" s="14"/>
      <c r="AC69" s="14"/>
    </row>
    <row r="70" spans="1:29" x14ac:dyDescent="0.2">
      <c r="A70" s="409"/>
      <c r="B70" s="200"/>
      <c r="C70" s="236" t="s">
        <v>80</v>
      </c>
      <c r="D70" s="238"/>
      <c r="E70" s="237" t="s">
        <v>81</v>
      </c>
      <c r="F70" s="238">
        <v>30</v>
      </c>
      <c r="G70" s="237" t="s">
        <v>82</v>
      </c>
      <c r="H70" s="238">
        <v>0</v>
      </c>
      <c r="I70" s="237" t="s">
        <v>83</v>
      </c>
      <c r="J70" s="238">
        <v>0</v>
      </c>
      <c r="K70" s="237" t="s">
        <v>84</v>
      </c>
      <c r="L70" s="238"/>
      <c r="M70" s="237"/>
      <c r="N70" s="239"/>
      <c r="O70" s="207"/>
      <c r="P70" s="198"/>
      <c r="Q70" s="198"/>
      <c r="R70" s="199"/>
      <c r="S70" s="198"/>
      <c r="T70" s="198"/>
      <c r="U70" s="281"/>
      <c r="V70" s="14"/>
      <c r="W70" s="14"/>
      <c r="X70" s="14"/>
      <c r="Y70" s="14"/>
      <c r="Z70" s="14"/>
      <c r="AA70" s="14"/>
      <c r="AB70" s="14"/>
      <c r="AC70" s="14"/>
    </row>
    <row r="71" spans="1:29" x14ac:dyDescent="0.2">
      <c r="A71" s="412"/>
      <c r="B71" s="200"/>
      <c r="C71" s="414"/>
      <c r="D71" s="415"/>
      <c r="E71" s="415"/>
      <c r="F71" s="415"/>
      <c r="G71" s="415"/>
      <c r="H71" s="415"/>
      <c r="I71" s="415"/>
      <c r="J71" s="415"/>
      <c r="K71" s="415"/>
      <c r="L71" s="415"/>
      <c r="M71" s="415"/>
      <c r="N71" s="416"/>
      <c r="O71" s="208"/>
      <c r="P71" s="14"/>
      <c r="Q71" s="14"/>
      <c r="R71" s="177"/>
      <c r="S71" s="14"/>
      <c r="T71" s="14"/>
      <c r="U71" s="283"/>
      <c r="V71" s="14"/>
      <c r="W71" s="14"/>
      <c r="X71" s="14"/>
      <c r="Y71" s="14"/>
      <c r="Z71" s="14"/>
      <c r="AA71" s="14"/>
      <c r="AB71" s="14"/>
      <c r="AC71" s="14"/>
    </row>
    <row r="72" spans="1:29" ht="12.75" customHeight="1" x14ac:dyDescent="0.2">
      <c r="A72" s="408">
        <v>18</v>
      </c>
      <c r="B72" s="201" t="s">
        <v>311</v>
      </c>
      <c r="C72" s="377" t="s">
        <v>362</v>
      </c>
      <c r="D72" s="378"/>
      <c r="E72" s="378"/>
      <c r="F72" s="378"/>
      <c r="G72" s="378"/>
      <c r="H72" s="378"/>
      <c r="I72" s="378"/>
      <c r="J72" s="378"/>
      <c r="K72" s="378"/>
      <c r="L72" s="378"/>
      <c r="M72" s="378"/>
      <c r="N72" s="379"/>
      <c r="O72" s="209" t="s">
        <v>96</v>
      </c>
      <c r="P72" s="64">
        <f>D73+F73+H73+J73+L73+N73</f>
        <v>260</v>
      </c>
      <c r="Q72" s="62" t="s">
        <v>78</v>
      </c>
      <c r="R72" s="67" t="s">
        <v>94</v>
      </c>
      <c r="S72" s="67" t="s">
        <v>94</v>
      </c>
      <c r="T72" s="66"/>
      <c r="U72" s="65">
        <f>P72*T72</f>
        <v>0</v>
      </c>
      <c r="V72" s="14"/>
      <c r="W72" s="202"/>
      <c r="X72" s="211"/>
      <c r="Y72" s="211"/>
      <c r="Z72" s="14"/>
      <c r="AA72" s="14"/>
      <c r="AB72" s="14"/>
      <c r="AC72" s="14"/>
    </row>
    <row r="73" spans="1:29" x14ac:dyDescent="0.2">
      <c r="A73" s="409"/>
      <c r="B73" s="200"/>
      <c r="C73" s="236" t="s">
        <v>80</v>
      </c>
      <c r="D73" s="238"/>
      <c r="E73" s="237" t="s">
        <v>81</v>
      </c>
      <c r="F73" s="238">
        <v>260</v>
      </c>
      <c r="G73" s="237" t="s">
        <v>82</v>
      </c>
      <c r="H73" s="238">
        <v>0</v>
      </c>
      <c r="I73" s="237" t="s">
        <v>83</v>
      </c>
      <c r="J73" s="238">
        <v>0</v>
      </c>
      <c r="K73" s="237" t="s">
        <v>84</v>
      </c>
      <c r="L73" s="238"/>
      <c r="M73" s="237"/>
      <c r="N73" s="239"/>
      <c r="O73" s="207"/>
      <c r="P73" s="198"/>
      <c r="Q73" s="198"/>
      <c r="R73" s="199"/>
      <c r="S73" s="198"/>
      <c r="T73" s="198"/>
      <c r="U73" s="281"/>
      <c r="V73" s="14"/>
      <c r="W73" s="14"/>
      <c r="X73" s="14"/>
      <c r="Y73" s="14"/>
      <c r="Z73" s="14"/>
      <c r="AA73" s="14"/>
      <c r="AB73" s="14"/>
      <c r="AC73" s="14"/>
    </row>
    <row r="74" spans="1:29" x14ac:dyDescent="0.2">
      <c r="A74" s="412"/>
      <c r="B74" s="200"/>
      <c r="C74" s="414"/>
      <c r="D74" s="415"/>
      <c r="E74" s="415"/>
      <c r="F74" s="415"/>
      <c r="G74" s="415"/>
      <c r="H74" s="415"/>
      <c r="I74" s="415"/>
      <c r="J74" s="415"/>
      <c r="K74" s="415"/>
      <c r="L74" s="415"/>
      <c r="M74" s="415"/>
      <c r="N74" s="416"/>
      <c r="O74" s="208"/>
      <c r="P74" s="14"/>
      <c r="Q74" s="14"/>
      <c r="R74" s="177"/>
      <c r="S74" s="14"/>
      <c r="T74" s="14"/>
      <c r="U74" s="283"/>
      <c r="V74" s="14"/>
      <c r="W74" s="14"/>
      <c r="X74" s="14"/>
      <c r="Y74" s="14"/>
      <c r="Z74" s="14"/>
      <c r="AA74" s="14"/>
      <c r="AB74" s="14"/>
      <c r="AC74" s="14"/>
    </row>
    <row r="75" spans="1:29" ht="12.75" customHeight="1" x14ac:dyDescent="0.2">
      <c r="A75" s="408">
        <v>19</v>
      </c>
      <c r="B75" s="201" t="s">
        <v>313</v>
      </c>
      <c r="C75" s="377" t="s">
        <v>312</v>
      </c>
      <c r="D75" s="378"/>
      <c r="E75" s="378"/>
      <c r="F75" s="378"/>
      <c r="G75" s="378"/>
      <c r="H75" s="378"/>
      <c r="I75" s="378"/>
      <c r="J75" s="378"/>
      <c r="K75" s="378"/>
      <c r="L75" s="378"/>
      <c r="M75" s="378"/>
      <c r="N75" s="379"/>
      <c r="O75" s="209" t="s">
        <v>96</v>
      </c>
      <c r="P75" s="64">
        <f>D76+F76+H76+J76+L76+N76</f>
        <v>30</v>
      </c>
      <c r="Q75" s="62" t="s">
        <v>78</v>
      </c>
      <c r="R75" s="67" t="s">
        <v>94</v>
      </c>
      <c r="S75" s="67" t="s">
        <v>94</v>
      </c>
      <c r="T75" s="66"/>
      <c r="U75" s="65">
        <f>P75*T75</f>
        <v>0</v>
      </c>
      <c r="V75" s="14"/>
      <c r="W75" s="202"/>
      <c r="X75" s="211"/>
      <c r="Y75" s="211"/>
      <c r="Z75" s="14"/>
      <c r="AA75" s="14"/>
      <c r="AB75" s="14"/>
      <c r="AC75" s="14"/>
    </row>
    <row r="76" spans="1:29" x14ac:dyDescent="0.2">
      <c r="A76" s="409"/>
      <c r="B76" s="200"/>
      <c r="C76" s="236" t="s">
        <v>80</v>
      </c>
      <c r="D76" s="238"/>
      <c r="E76" s="237" t="s">
        <v>81</v>
      </c>
      <c r="F76" s="238">
        <v>30</v>
      </c>
      <c r="G76" s="237" t="s">
        <v>82</v>
      </c>
      <c r="H76" s="238">
        <v>0</v>
      </c>
      <c r="I76" s="237" t="s">
        <v>83</v>
      </c>
      <c r="J76" s="238">
        <v>0</v>
      </c>
      <c r="K76" s="237" t="s">
        <v>84</v>
      </c>
      <c r="L76" s="238"/>
      <c r="M76" s="237"/>
      <c r="N76" s="239"/>
      <c r="O76" s="207"/>
      <c r="P76" s="198"/>
      <c r="Q76" s="198"/>
      <c r="R76" s="199"/>
      <c r="S76" s="198"/>
      <c r="T76" s="198"/>
      <c r="U76" s="281"/>
      <c r="V76" s="14"/>
      <c r="W76" s="14"/>
      <c r="X76" s="14"/>
      <c r="Y76" s="14"/>
      <c r="Z76" s="14"/>
      <c r="AA76" s="14"/>
      <c r="AB76" s="14"/>
      <c r="AC76" s="14"/>
    </row>
    <row r="77" spans="1:29" x14ac:dyDescent="0.2">
      <c r="A77" s="412"/>
      <c r="B77" s="200"/>
      <c r="C77" s="414"/>
      <c r="D77" s="415"/>
      <c r="E77" s="415"/>
      <c r="F77" s="415"/>
      <c r="G77" s="415"/>
      <c r="H77" s="415"/>
      <c r="I77" s="415"/>
      <c r="J77" s="415"/>
      <c r="K77" s="415"/>
      <c r="L77" s="415"/>
      <c r="M77" s="415"/>
      <c r="N77" s="416"/>
      <c r="O77" s="208"/>
      <c r="P77" s="14"/>
      <c r="Q77" s="14"/>
      <c r="R77" s="177"/>
      <c r="S77" s="14"/>
      <c r="T77" s="14"/>
      <c r="U77" s="283"/>
      <c r="V77" s="14"/>
      <c r="W77" s="14"/>
      <c r="X77" s="14"/>
      <c r="Y77" s="14"/>
      <c r="Z77" s="14"/>
      <c r="AA77" s="14"/>
      <c r="AB77" s="14"/>
      <c r="AC77" s="14"/>
    </row>
    <row r="78" spans="1:29" x14ac:dyDescent="0.2">
      <c r="A78" s="408">
        <v>20</v>
      </c>
      <c r="B78" s="201" t="s">
        <v>315</v>
      </c>
      <c r="C78" s="377" t="s">
        <v>314</v>
      </c>
      <c r="D78" s="378"/>
      <c r="E78" s="378"/>
      <c r="F78" s="378"/>
      <c r="G78" s="378"/>
      <c r="H78" s="378"/>
      <c r="I78" s="378"/>
      <c r="J78" s="378"/>
      <c r="K78" s="378"/>
      <c r="L78" s="378"/>
      <c r="M78" s="378"/>
      <c r="N78" s="379"/>
      <c r="O78" s="209" t="s">
        <v>96</v>
      </c>
      <c r="P78" s="64">
        <f>D79+F79+H79+J79+L79+N79</f>
        <v>95</v>
      </c>
      <c r="Q78" s="62" t="s">
        <v>324</v>
      </c>
      <c r="R78" s="67" t="s">
        <v>94</v>
      </c>
      <c r="S78" s="67" t="s">
        <v>94</v>
      </c>
      <c r="T78" s="66"/>
      <c r="U78" s="65">
        <f>P78*T78</f>
        <v>0</v>
      </c>
      <c r="V78" s="14"/>
      <c r="W78" s="202"/>
      <c r="X78" s="211"/>
      <c r="Y78" s="211"/>
      <c r="Z78" s="14"/>
      <c r="AA78" s="14"/>
      <c r="AB78" s="14"/>
      <c r="AC78" s="14"/>
    </row>
    <row r="79" spans="1:29" x14ac:dyDescent="0.2">
      <c r="A79" s="409"/>
      <c r="B79" s="200"/>
      <c r="C79" s="236" t="s">
        <v>80</v>
      </c>
      <c r="D79" s="238"/>
      <c r="E79" s="237" t="s">
        <v>81</v>
      </c>
      <c r="F79" s="238">
        <v>95</v>
      </c>
      <c r="G79" s="237" t="s">
        <v>82</v>
      </c>
      <c r="H79" s="238">
        <v>0</v>
      </c>
      <c r="I79" s="237" t="s">
        <v>83</v>
      </c>
      <c r="J79" s="238">
        <v>0</v>
      </c>
      <c r="K79" s="237" t="s">
        <v>84</v>
      </c>
      <c r="L79" s="238"/>
      <c r="M79" s="237"/>
      <c r="N79" s="239"/>
      <c r="O79" s="207"/>
      <c r="P79" s="198"/>
      <c r="Q79" s="198"/>
      <c r="R79" s="199"/>
      <c r="S79" s="198"/>
      <c r="T79" s="198"/>
      <c r="U79" s="281"/>
      <c r="V79" s="14"/>
      <c r="W79" s="14"/>
      <c r="X79" s="14"/>
      <c r="Y79" s="14"/>
      <c r="Z79" s="14"/>
      <c r="AA79" s="14"/>
      <c r="AB79" s="14"/>
      <c r="AC79" s="14"/>
    </row>
    <row r="80" spans="1:29" x14ac:dyDescent="0.2">
      <c r="A80" s="412"/>
      <c r="B80" s="200"/>
      <c r="C80" s="414"/>
      <c r="D80" s="415"/>
      <c r="E80" s="415"/>
      <c r="F80" s="415"/>
      <c r="G80" s="415"/>
      <c r="H80" s="415"/>
      <c r="I80" s="415"/>
      <c r="J80" s="415"/>
      <c r="K80" s="415"/>
      <c r="L80" s="415"/>
      <c r="M80" s="415"/>
      <c r="N80" s="416"/>
      <c r="O80" s="208"/>
      <c r="P80" s="14"/>
      <c r="Q80" s="14"/>
      <c r="R80" s="177"/>
      <c r="S80" s="14"/>
      <c r="T80" s="14"/>
      <c r="U80" s="283"/>
      <c r="V80" s="14"/>
      <c r="W80" s="14"/>
      <c r="X80" s="14"/>
      <c r="Y80" s="14"/>
      <c r="Z80" s="14"/>
      <c r="AA80" s="14"/>
      <c r="AB80" s="14"/>
      <c r="AC80" s="14"/>
    </row>
    <row r="81" spans="1:29" ht="12.75" customHeight="1" x14ac:dyDescent="0.2">
      <c r="A81" s="408">
        <v>21</v>
      </c>
      <c r="B81" s="201" t="s">
        <v>317</v>
      </c>
      <c r="C81" s="377" t="s">
        <v>316</v>
      </c>
      <c r="D81" s="378"/>
      <c r="E81" s="378"/>
      <c r="F81" s="378"/>
      <c r="G81" s="378"/>
      <c r="H81" s="378"/>
      <c r="I81" s="378"/>
      <c r="J81" s="378"/>
      <c r="K81" s="378"/>
      <c r="L81" s="378"/>
      <c r="M81" s="378"/>
      <c r="N81" s="379"/>
      <c r="O81" s="209" t="s">
        <v>96</v>
      </c>
      <c r="P81" s="64">
        <f>D82+F82+H82+J82+L82+N82</f>
        <v>60</v>
      </c>
      <c r="Q81" s="62" t="s">
        <v>78</v>
      </c>
      <c r="R81" s="67" t="s">
        <v>94</v>
      </c>
      <c r="S81" s="67" t="s">
        <v>94</v>
      </c>
      <c r="T81" s="66"/>
      <c r="U81" s="65">
        <f>P81*T81</f>
        <v>0</v>
      </c>
      <c r="V81" s="14"/>
      <c r="W81" s="202"/>
      <c r="X81" s="211"/>
      <c r="Y81" s="211"/>
      <c r="Z81" s="14"/>
      <c r="AA81" s="14"/>
      <c r="AB81" s="14"/>
      <c r="AC81" s="14"/>
    </row>
    <row r="82" spans="1:29" x14ac:dyDescent="0.2">
      <c r="A82" s="409"/>
      <c r="B82" s="200"/>
      <c r="C82" s="236" t="s">
        <v>80</v>
      </c>
      <c r="D82" s="238"/>
      <c r="E82" s="237" t="s">
        <v>81</v>
      </c>
      <c r="F82" s="238">
        <v>60</v>
      </c>
      <c r="G82" s="237" t="s">
        <v>82</v>
      </c>
      <c r="H82" s="238">
        <v>0</v>
      </c>
      <c r="I82" s="237" t="s">
        <v>83</v>
      </c>
      <c r="J82" s="238">
        <v>0</v>
      </c>
      <c r="K82" s="237" t="s">
        <v>84</v>
      </c>
      <c r="L82" s="238"/>
      <c r="M82" s="237"/>
      <c r="N82" s="239"/>
      <c r="O82" s="207"/>
      <c r="P82" s="198"/>
      <c r="Q82" s="198"/>
      <c r="R82" s="199"/>
      <c r="S82" s="198"/>
      <c r="T82" s="198"/>
      <c r="U82" s="281"/>
      <c r="V82" s="14"/>
      <c r="W82" s="14"/>
      <c r="X82" s="14"/>
      <c r="Y82" s="14"/>
      <c r="Z82" s="14"/>
      <c r="AA82" s="14"/>
      <c r="AB82" s="14"/>
      <c r="AC82" s="14"/>
    </row>
    <row r="83" spans="1:29" x14ac:dyDescent="0.2">
      <c r="A83" s="412"/>
      <c r="B83" s="200"/>
      <c r="C83" s="414" t="s">
        <v>318</v>
      </c>
      <c r="D83" s="415"/>
      <c r="E83" s="415"/>
      <c r="F83" s="415"/>
      <c r="G83" s="415"/>
      <c r="H83" s="415"/>
      <c r="I83" s="415"/>
      <c r="J83" s="415"/>
      <c r="K83" s="415"/>
      <c r="L83" s="415"/>
      <c r="M83" s="415"/>
      <c r="N83" s="416"/>
      <c r="O83" s="208"/>
      <c r="P83" s="14"/>
      <c r="Q83" s="14"/>
      <c r="R83" s="220"/>
      <c r="S83" s="14"/>
      <c r="T83" s="14"/>
      <c r="U83" s="283"/>
      <c r="V83" s="14"/>
      <c r="W83" s="14"/>
      <c r="X83" s="14"/>
      <c r="Y83" s="14"/>
      <c r="Z83" s="14"/>
      <c r="AA83" s="14"/>
      <c r="AB83" s="14"/>
      <c r="AC83" s="14"/>
    </row>
    <row r="84" spans="1:29" x14ac:dyDescent="0.2">
      <c r="A84" s="408">
        <v>22</v>
      </c>
      <c r="B84" s="201" t="s">
        <v>320</v>
      </c>
      <c r="C84" s="377" t="s">
        <v>319</v>
      </c>
      <c r="D84" s="378"/>
      <c r="E84" s="378"/>
      <c r="F84" s="378"/>
      <c r="G84" s="378"/>
      <c r="H84" s="378"/>
      <c r="I84" s="378"/>
      <c r="J84" s="378"/>
      <c r="K84" s="378"/>
      <c r="L84" s="378"/>
      <c r="M84" s="378"/>
      <c r="N84" s="379"/>
      <c r="O84" s="209" t="s">
        <v>96</v>
      </c>
      <c r="P84" s="64">
        <f>D85+F85+H85+J85+L85+N85</f>
        <v>30</v>
      </c>
      <c r="Q84" s="62" t="s">
        <v>324</v>
      </c>
      <c r="R84" s="67" t="s">
        <v>94</v>
      </c>
      <c r="S84" s="67" t="s">
        <v>94</v>
      </c>
      <c r="T84" s="66"/>
      <c r="U84" s="65">
        <f>P84*T84</f>
        <v>0</v>
      </c>
      <c r="V84" s="14"/>
      <c r="W84" s="202"/>
      <c r="X84" s="211"/>
      <c r="Y84" s="211"/>
      <c r="Z84" s="14"/>
      <c r="AA84" s="14"/>
      <c r="AB84" s="14"/>
      <c r="AC84" s="14"/>
    </row>
    <row r="85" spans="1:29" x14ac:dyDescent="0.2">
      <c r="A85" s="409"/>
      <c r="B85" s="200"/>
      <c r="C85" s="236" t="s">
        <v>80</v>
      </c>
      <c r="D85" s="238"/>
      <c r="E85" s="237" t="s">
        <v>81</v>
      </c>
      <c r="F85" s="238">
        <v>30</v>
      </c>
      <c r="G85" s="237" t="s">
        <v>82</v>
      </c>
      <c r="H85" s="238">
        <v>0</v>
      </c>
      <c r="I85" s="237" t="s">
        <v>83</v>
      </c>
      <c r="J85" s="238">
        <v>0</v>
      </c>
      <c r="K85" s="237" t="s">
        <v>84</v>
      </c>
      <c r="L85" s="238"/>
      <c r="M85" s="237"/>
      <c r="N85" s="239"/>
      <c r="O85" s="207"/>
      <c r="P85" s="198"/>
      <c r="Q85" s="198"/>
      <c r="R85" s="199"/>
      <c r="S85" s="198"/>
      <c r="T85" s="198"/>
      <c r="U85" s="281"/>
      <c r="V85" s="14"/>
      <c r="W85" s="14"/>
      <c r="X85" s="14"/>
      <c r="Y85" s="14"/>
      <c r="Z85" s="14"/>
      <c r="AA85" s="14"/>
      <c r="AB85" s="14"/>
      <c r="AC85" s="14"/>
    </row>
    <row r="86" spans="1:29" x14ac:dyDescent="0.2">
      <c r="A86" s="412"/>
      <c r="B86" s="200"/>
      <c r="C86" s="414"/>
      <c r="D86" s="415"/>
      <c r="E86" s="415"/>
      <c r="F86" s="415"/>
      <c r="G86" s="415"/>
      <c r="H86" s="415"/>
      <c r="I86" s="415"/>
      <c r="J86" s="415"/>
      <c r="K86" s="415"/>
      <c r="L86" s="415"/>
      <c r="M86" s="415"/>
      <c r="N86" s="416"/>
      <c r="O86" s="208"/>
      <c r="P86" s="14"/>
      <c r="Q86" s="14"/>
      <c r="R86" s="177"/>
      <c r="S86" s="14"/>
      <c r="T86" s="14"/>
      <c r="U86" s="283"/>
      <c r="V86" s="14"/>
      <c r="W86" s="14"/>
      <c r="X86" s="14"/>
      <c r="Y86" s="14"/>
      <c r="Z86" s="14"/>
      <c r="AA86" s="14"/>
      <c r="AB86" s="14"/>
      <c r="AC86" s="14"/>
    </row>
    <row r="87" spans="1:29" x14ac:dyDescent="0.2">
      <c r="A87" s="408">
        <v>23</v>
      </c>
      <c r="B87" s="201" t="s">
        <v>322</v>
      </c>
      <c r="C87" s="377" t="s">
        <v>321</v>
      </c>
      <c r="D87" s="378"/>
      <c r="E87" s="378"/>
      <c r="F87" s="378"/>
      <c r="G87" s="378"/>
      <c r="H87" s="378"/>
      <c r="I87" s="378"/>
      <c r="J87" s="378"/>
      <c r="K87" s="378"/>
      <c r="L87" s="378"/>
      <c r="M87" s="378"/>
      <c r="N87" s="379"/>
      <c r="O87" s="209" t="s">
        <v>96</v>
      </c>
      <c r="P87" s="64">
        <f>D88+F88+H88+J88+L88+N88</f>
        <v>300</v>
      </c>
      <c r="Q87" s="62" t="s">
        <v>324</v>
      </c>
      <c r="R87" s="67" t="s">
        <v>94</v>
      </c>
      <c r="S87" s="67" t="s">
        <v>94</v>
      </c>
      <c r="T87" s="66"/>
      <c r="U87" s="65">
        <f>P87*T87</f>
        <v>0</v>
      </c>
      <c r="V87" s="14"/>
      <c r="W87" s="202"/>
      <c r="X87" s="211"/>
      <c r="Y87" s="211"/>
      <c r="Z87" s="14"/>
      <c r="AA87" s="14"/>
      <c r="AB87" s="14"/>
      <c r="AC87" s="14"/>
    </row>
    <row r="88" spans="1:29" x14ac:dyDescent="0.2">
      <c r="A88" s="409"/>
      <c r="B88" s="200"/>
      <c r="C88" s="236" t="s">
        <v>80</v>
      </c>
      <c r="D88" s="238"/>
      <c r="E88" s="237" t="s">
        <v>81</v>
      </c>
      <c r="F88" s="238">
        <v>300</v>
      </c>
      <c r="G88" s="237" t="s">
        <v>82</v>
      </c>
      <c r="H88" s="238">
        <v>0</v>
      </c>
      <c r="I88" s="237" t="s">
        <v>83</v>
      </c>
      <c r="J88" s="238">
        <v>0</v>
      </c>
      <c r="K88" s="237" t="s">
        <v>84</v>
      </c>
      <c r="L88" s="238"/>
      <c r="M88" s="237"/>
      <c r="N88" s="239"/>
      <c r="O88" s="207"/>
      <c r="P88" s="198"/>
      <c r="Q88" s="198"/>
      <c r="R88" s="199"/>
      <c r="S88" s="198"/>
      <c r="T88" s="198"/>
      <c r="U88" s="281"/>
      <c r="V88" s="14"/>
      <c r="W88" s="14"/>
      <c r="X88" s="14"/>
      <c r="Y88" s="14"/>
      <c r="Z88" s="14"/>
      <c r="AA88" s="14"/>
      <c r="AB88" s="14"/>
      <c r="AC88" s="14"/>
    </row>
    <row r="89" spans="1:29" x14ac:dyDescent="0.2">
      <c r="A89" s="412"/>
      <c r="B89" s="200"/>
      <c r="C89" s="414"/>
      <c r="D89" s="415"/>
      <c r="E89" s="415"/>
      <c r="F89" s="415"/>
      <c r="G89" s="415"/>
      <c r="H89" s="415"/>
      <c r="I89" s="415"/>
      <c r="J89" s="415"/>
      <c r="K89" s="415"/>
      <c r="L89" s="415"/>
      <c r="M89" s="415"/>
      <c r="N89" s="416"/>
      <c r="O89" s="208"/>
      <c r="P89" s="14"/>
      <c r="Q89" s="14"/>
      <c r="R89" s="177"/>
      <c r="S89" s="14"/>
      <c r="T89" s="14"/>
      <c r="U89" s="283"/>
      <c r="V89" s="14"/>
      <c r="W89" s="14"/>
      <c r="X89" s="14"/>
      <c r="Y89" s="14"/>
      <c r="Z89" s="14"/>
      <c r="AA89" s="14"/>
      <c r="AB89" s="14"/>
      <c r="AC89" s="14"/>
    </row>
    <row r="90" spans="1:29" x14ac:dyDescent="0.2">
      <c r="A90" s="408">
        <v>24</v>
      </c>
      <c r="B90" s="201" t="s">
        <v>325</v>
      </c>
      <c r="C90" s="377" t="s">
        <v>323</v>
      </c>
      <c r="D90" s="378"/>
      <c r="E90" s="378"/>
      <c r="F90" s="378"/>
      <c r="G90" s="378"/>
      <c r="H90" s="378"/>
      <c r="I90" s="378"/>
      <c r="J90" s="378"/>
      <c r="K90" s="378"/>
      <c r="L90" s="378"/>
      <c r="M90" s="378"/>
      <c r="N90" s="379"/>
      <c r="O90" s="209" t="s">
        <v>96</v>
      </c>
      <c r="P90" s="64">
        <f>D91+F91+H91+J91+L91+N91</f>
        <v>260</v>
      </c>
      <c r="Q90" s="62" t="s">
        <v>78</v>
      </c>
      <c r="R90" s="67" t="s">
        <v>94</v>
      </c>
      <c r="S90" s="67" t="s">
        <v>94</v>
      </c>
      <c r="T90" s="66"/>
      <c r="U90" s="65">
        <f>P90*T90</f>
        <v>0</v>
      </c>
      <c r="V90" s="14"/>
      <c r="W90" s="202"/>
      <c r="X90" s="211"/>
      <c r="Y90" s="211"/>
      <c r="Z90" s="14"/>
      <c r="AA90" s="14"/>
      <c r="AB90" s="14"/>
      <c r="AC90" s="14"/>
    </row>
    <row r="91" spans="1:29" x14ac:dyDescent="0.2">
      <c r="A91" s="409"/>
      <c r="B91" s="200"/>
      <c r="C91" s="236" t="s">
        <v>80</v>
      </c>
      <c r="D91" s="238"/>
      <c r="E91" s="237" t="s">
        <v>81</v>
      </c>
      <c r="F91" s="238">
        <v>260</v>
      </c>
      <c r="G91" s="237" t="s">
        <v>82</v>
      </c>
      <c r="H91" s="238">
        <v>0</v>
      </c>
      <c r="I91" s="237" t="s">
        <v>83</v>
      </c>
      <c r="J91" s="238">
        <v>0</v>
      </c>
      <c r="K91" s="237" t="s">
        <v>84</v>
      </c>
      <c r="L91" s="238"/>
      <c r="M91" s="237"/>
      <c r="N91" s="239"/>
      <c r="O91" s="207"/>
      <c r="P91" s="198"/>
      <c r="Q91" s="198"/>
      <c r="R91" s="199"/>
      <c r="S91" s="198"/>
      <c r="T91" s="198"/>
      <c r="U91" s="281"/>
      <c r="V91" s="14"/>
      <c r="W91" s="14"/>
      <c r="X91" s="14"/>
      <c r="Y91" s="14"/>
      <c r="Z91" s="14"/>
      <c r="AA91" s="14"/>
      <c r="AB91" s="14"/>
      <c r="AC91" s="14"/>
    </row>
    <row r="92" spans="1:29" x14ac:dyDescent="0.2">
      <c r="A92" s="412"/>
      <c r="B92" s="200"/>
      <c r="C92" s="414" t="s">
        <v>352</v>
      </c>
      <c r="D92" s="415"/>
      <c r="E92" s="415"/>
      <c r="F92" s="415"/>
      <c r="G92" s="415"/>
      <c r="H92" s="415"/>
      <c r="I92" s="415"/>
      <c r="J92" s="415"/>
      <c r="K92" s="415"/>
      <c r="L92" s="415"/>
      <c r="M92" s="415"/>
      <c r="N92" s="416"/>
      <c r="O92" s="208"/>
      <c r="P92" s="14"/>
      <c r="Q92" s="14"/>
      <c r="R92" s="177"/>
      <c r="S92" s="14"/>
      <c r="T92" s="14"/>
      <c r="U92" s="283"/>
      <c r="V92" s="14"/>
      <c r="W92" s="14"/>
      <c r="X92" s="14"/>
      <c r="Y92" s="14"/>
      <c r="Z92" s="14"/>
      <c r="AA92" s="14"/>
      <c r="AB92" s="14"/>
      <c r="AC92" s="14"/>
    </row>
    <row r="93" spans="1:29" x14ac:dyDescent="0.2">
      <c r="A93" s="408">
        <v>25</v>
      </c>
      <c r="B93" s="201" t="s">
        <v>326</v>
      </c>
      <c r="C93" s="377" t="s">
        <v>327</v>
      </c>
      <c r="D93" s="378"/>
      <c r="E93" s="378"/>
      <c r="F93" s="378"/>
      <c r="G93" s="378"/>
      <c r="H93" s="378"/>
      <c r="I93" s="378"/>
      <c r="J93" s="378"/>
      <c r="K93" s="378"/>
      <c r="L93" s="378"/>
      <c r="M93" s="378"/>
      <c r="N93" s="379"/>
      <c r="O93" s="209" t="s">
        <v>96</v>
      </c>
      <c r="P93" s="64">
        <f>D94+F94+H94+J94+L94+N94</f>
        <v>30</v>
      </c>
      <c r="Q93" s="62" t="s">
        <v>78</v>
      </c>
      <c r="R93" s="67" t="s">
        <v>94</v>
      </c>
      <c r="S93" s="67" t="s">
        <v>94</v>
      </c>
      <c r="T93" s="66"/>
      <c r="U93" s="65">
        <f>P93*T93</f>
        <v>0</v>
      </c>
      <c r="V93" s="14"/>
      <c r="W93" s="202"/>
      <c r="X93" s="211"/>
      <c r="Y93" s="211"/>
      <c r="Z93" s="14"/>
      <c r="AA93" s="14"/>
      <c r="AB93" s="14"/>
      <c r="AC93" s="14"/>
    </row>
    <row r="94" spans="1:29" x14ac:dyDescent="0.2">
      <c r="A94" s="409"/>
      <c r="B94" s="200"/>
      <c r="C94" s="236" t="s">
        <v>80</v>
      </c>
      <c r="D94" s="238"/>
      <c r="E94" s="237" t="s">
        <v>81</v>
      </c>
      <c r="F94" s="238">
        <v>30</v>
      </c>
      <c r="G94" s="237" t="s">
        <v>82</v>
      </c>
      <c r="H94" s="238">
        <v>0</v>
      </c>
      <c r="I94" s="237" t="s">
        <v>83</v>
      </c>
      <c r="J94" s="238">
        <v>0</v>
      </c>
      <c r="K94" s="237" t="s">
        <v>84</v>
      </c>
      <c r="L94" s="238"/>
      <c r="M94" s="237"/>
      <c r="N94" s="239"/>
      <c r="O94" s="207"/>
      <c r="P94" s="198"/>
      <c r="Q94" s="198"/>
      <c r="R94" s="199"/>
      <c r="S94" s="198"/>
      <c r="T94" s="198"/>
      <c r="U94" s="281"/>
      <c r="V94" s="14"/>
      <c r="W94" s="14"/>
      <c r="X94" s="14"/>
      <c r="Y94" s="14"/>
      <c r="Z94" s="14"/>
      <c r="AA94" s="14"/>
      <c r="AB94" s="14"/>
      <c r="AC94" s="14"/>
    </row>
    <row r="95" spans="1:29" x14ac:dyDescent="0.2">
      <c r="A95" s="412"/>
      <c r="B95" s="200"/>
      <c r="C95" s="414" t="s">
        <v>352</v>
      </c>
      <c r="D95" s="415"/>
      <c r="E95" s="415"/>
      <c r="F95" s="415"/>
      <c r="G95" s="415"/>
      <c r="H95" s="415"/>
      <c r="I95" s="415"/>
      <c r="J95" s="415"/>
      <c r="K95" s="415"/>
      <c r="L95" s="415"/>
      <c r="M95" s="415"/>
      <c r="N95" s="416"/>
      <c r="O95" s="208"/>
      <c r="P95" s="14"/>
      <c r="Q95" s="14"/>
      <c r="R95" s="177"/>
      <c r="S95" s="14"/>
      <c r="T95" s="14"/>
      <c r="U95" s="283"/>
      <c r="V95" s="14"/>
      <c r="W95" s="14"/>
      <c r="X95" s="14"/>
      <c r="Y95" s="14"/>
      <c r="Z95" s="14"/>
      <c r="AA95" s="14"/>
      <c r="AB95" s="14"/>
      <c r="AC95" s="14"/>
    </row>
    <row r="96" spans="1:29" x14ac:dyDescent="0.2">
      <c r="A96" s="408">
        <v>26</v>
      </c>
      <c r="B96" s="201" t="s">
        <v>330</v>
      </c>
      <c r="C96" s="377" t="s">
        <v>329</v>
      </c>
      <c r="D96" s="378"/>
      <c r="E96" s="378"/>
      <c r="F96" s="378"/>
      <c r="G96" s="378"/>
      <c r="H96" s="378"/>
      <c r="I96" s="378"/>
      <c r="J96" s="378"/>
      <c r="K96" s="378"/>
      <c r="L96" s="378"/>
      <c r="M96" s="378"/>
      <c r="N96" s="379"/>
      <c r="O96" s="209" t="s">
        <v>96</v>
      </c>
      <c r="P96" s="64">
        <f>D97+F97+H97+J97+L97+N97</f>
        <v>290</v>
      </c>
      <c r="Q96" s="62" t="s">
        <v>78</v>
      </c>
      <c r="R96" s="74"/>
      <c r="S96" s="65">
        <f>P96*R96</f>
        <v>0</v>
      </c>
      <c r="T96" s="66"/>
      <c r="U96" s="65">
        <f>P96*T96</f>
        <v>0</v>
      </c>
      <c r="V96" s="14"/>
      <c r="W96" s="202"/>
      <c r="X96" s="211"/>
      <c r="Y96" s="211"/>
      <c r="Z96" s="14"/>
      <c r="AA96" s="14"/>
      <c r="AB96" s="14"/>
      <c r="AC96" s="14"/>
    </row>
    <row r="97" spans="1:29" x14ac:dyDescent="0.2">
      <c r="A97" s="409"/>
      <c r="B97" s="200"/>
      <c r="C97" s="236" t="s">
        <v>80</v>
      </c>
      <c r="D97" s="238"/>
      <c r="E97" s="237" t="s">
        <v>81</v>
      </c>
      <c r="F97" s="238">
        <v>290</v>
      </c>
      <c r="G97" s="237" t="s">
        <v>82</v>
      </c>
      <c r="H97" s="238">
        <v>0</v>
      </c>
      <c r="I97" s="237" t="s">
        <v>83</v>
      </c>
      <c r="J97" s="238">
        <v>0</v>
      </c>
      <c r="K97" s="237" t="s">
        <v>84</v>
      </c>
      <c r="L97" s="238"/>
      <c r="M97" s="237"/>
      <c r="N97" s="239"/>
      <c r="O97" s="207"/>
      <c r="P97" s="198"/>
      <c r="Q97" s="198"/>
      <c r="R97" s="199"/>
      <c r="S97" s="198"/>
      <c r="T97" s="198"/>
      <c r="U97" s="281"/>
      <c r="V97" s="14"/>
      <c r="W97" s="14"/>
      <c r="X97" s="14"/>
      <c r="Y97" s="14"/>
      <c r="Z97" s="14"/>
      <c r="AA97" s="14"/>
      <c r="AB97" s="14"/>
      <c r="AC97" s="14"/>
    </row>
    <row r="98" spans="1:29" x14ac:dyDescent="0.2">
      <c r="A98" s="412"/>
      <c r="B98" s="230"/>
      <c r="C98" s="414"/>
      <c r="D98" s="415"/>
      <c r="E98" s="415"/>
      <c r="F98" s="415"/>
      <c r="G98" s="415"/>
      <c r="H98" s="415"/>
      <c r="I98" s="415"/>
      <c r="J98" s="415"/>
      <c r="K98" s="415"/>
      <c r="L98" s="415"/>
      <c r="M98" s="415"/>
      <c r="N98" s="416"/>
      <c r="O98" s="208"/>
      <c r="P98" s="14"/>
      <c r="Q98" s="14"/>
      <c r="R98" s="177"/>
      <c r="S98" s="14"/>
      <c r="T98" s="14"/>
      <c r="U98" s="283"/>
      <c r="V98" s="14"/>
      <c r="W98" s="14"/>
      <c r="X98" s="14"/>
      <c r="Y98" s="14"/>
      <c r="Z98" s="14"/>
      <c r="AA98" s="14"/>
      <c r="AB98" s="14"/>
      <c r="AC98" s="14"/>
    </row>
    <row r="99" spans="1:29" x14ac:dyDescent="0.2">
      <c r="A99" s="408">
        <v>27</v>
      </c>
      <c r="B99" s="201" t="s">
        <v>332</v>
      </c>
      <c r="C99" s="377" t="s">
        <v>331</v>
      </c>
      <c r="D99" s="378"/>
      <c r="E99" s="378"/>
      <c r="F99" s="378"/>
      <c r="G99" s="378"/>
      <c r="H99" s="378"/>
      <c r="I99" s="378"/>
      <c r="J99" s="378"/>
      <c r="K99" s="378"/>
      <c r="L99" s="378"/>
      <c r="M99" s="378"/>
      <c r="N99" s="379"/>
      <c r="O99" s="209" t="s">
        <v>96</v>
      </c>
      <c r="P99" s="64">
        <f>D100+F100+H100+J100+L100+N100</f>
        <v>290</v>
      </c>
      <c r="Q99" s="62" t="s">
        <v>78</v>
      </c>
      <c r="R99" s="74"/>
      <c r="S99" s="65">
        <f>P99*R99</f>
        <v>0</v>
      </c>
      <c r="T99" s="66"/>
      <c r="U99" s="65">
        <f>P99*T99</f>
        <v>0</v>
      </c>
      <c r="V99" s="14"/>
      <c r="W99" s="202"/>
      <c r="X99" s="211"/>
      <c r="Y99" s="211"/>
      <c r="Z99" s="14"/>
      <c r="AA99" s="14"/>
      <c r="AB99" s="14"/>
      <c r="AC99" s="14"/>
    </row>
    <row r="100" spans="1:29" x14ac:dyDescent="0.2">
      <c r="A100" s="409"/>
      <c r="B100" s="200"/>
      <c r="C100" s="236" t="s">
        <v>80</v>
      </c>
      <c r="D100" s="238"/>
      <c r="E100" s="237" t="s">
        <v>81</v>
      </c>
      <c r="F100" s="238">
        <v>290</v>
      </c>
      <c r="G100" s="237" t="s">
        <v>82</v>
      </c>
      <c r="H100" s="238">
        <v>0</v>
      </c>
      <c r="I100" s="237" t="s">
        <v>83</v>
      </c>
      <c r="J100" s="238">
        <v>0</v>
      </c>
      <c r="K100" s="237" t="s">
        <v>84</v>
      </c>
      <c r="L100" s="238"/>
      <c r="M100" s="237"/>
      <c r="N100" s="239"/>
      <c r="O100" s="207"/>
      <c r="P100" s="198"/>
      <c r="Q100" s="198"/>
      <c r="R100" s="199"/>
      <c r="S100" s="198"/>
      <c r="T100" s="198"/>
      <c r="U100" s="281"/>
      <c r="V100" s="14"/>
      <c r="W100" s="14"/>
      <c r="X100" s="14"/>
      <c r="Y100" s="14"/>
      <c r="Z100" s="14"/>
      <c r="AA100" s="14"/>
      <c r="AB100" s="14"/>
      <c r="AC100" s="14"/>
    </row>
    <row r="101" spans="1:29" x14ac:dyDescent="0.2">
      <c r="A101" s="412"/>
      <c r="B101" s="200"/>
      <c r="C101" s="414"/>
      <c r="D101" s="415"/>
      <c r="E101" s="415"/>
      <c r="F101" s="415"/>
      <c r="G101" s="415"/>
      <c r="H101" s="415"/>
      <c r="I101" s="415"/>
      <c r="J101" s="415"/>
      <c r="K101" s="415"/>
      <c r="L101" s="415"/>
      <c r="M101" s="415"/>
      <c r="N101" s="416"/>
      <c r="O101" s="208"/>
      <c r="P101" s="14"/>
      <c r="Q101" s="14"/>
      <c r="R101" s="177"/>
      <c r="S101" s="14"/>
      <c r="T101" s="14"/>
      <c r="U101" s="283"/>
      <c r="V101" s="14"/>
      <c r="W101" s="14"/>
      <c r="X101" s="14"/>
      <c r="Y101" s="14"/>
      <c r="Z101" s="14"/>
      <c r="AA101" s="14"/>
      <c r="AB101" s="14"/>
      <c r="AC101" s="14"/>
    </row>
    <row r="102" spans="1:29" x14ac:dyDescent="0.2">
      <c r="A102" s="408">
        <v>28</v>
      </c>
      <c r="B102" s="201" t="s">
        <v>337</v>
      </c>
      <c r="C102" s="377" t="s">
        <v>336</v>
      </c>
      <c r="D102" s="378"/>
      <c r="E102" s="378"/>
      <c r="F102" s="378"/>
      <c r="G102" s="378"/>
      <c r="H102" s="378"/>
      <c r="I102" s="378"/>
      <c r="J102" s="378"/>
      <c r="K102" s="378"/>
      <c r="L102" s="378"/>
      <c r="M102" s="378"/>
      <c r="N102" s="379"/>
      <c r="O102" s="209" t="s">
        <v>96</v>
      </c>
      <c r="P102" s="64">
        <f>D103+F103+H103+J103+L103+N103</f>
        <v>15</v>
      </c>
      <c r="Q102" s="62" t="s">
        <v>324</v>
      </c>
      <c r="R102" s="74"/>
      <c r="S102" s="65">
        <f>P102*R102</f>
        <v>0</v>
      </c>
      <c r="T102" s="66"/>
      <c r="U102" s="65">
        <f>P102*T102</f>
        <v>0</v>
      </c>
      <c r="V102" s="14"/>
      <c r="W102" s="202"/>
      <c r="X102" s="211"/>
      <c r="Y102" s="211"/>
      <c r="Z102" s="14"/>
      <c r="AA102" s="14"/>
      <c r="AB102" s="14"/>
      <c r="AC102" s="14"/>
    </row>
    <row r="103" spans="1:29" x14ac:dyDescent="0.2">
      <c r="A103" s="409"/>
      <c r="B103" s="200"/>
      <c r="C103" s="236" t="s">
        <v>80</v>
      </c>
      <c r="D103" s="238"/>
      <c r="E103" s="237" t="s">
        <v>81</v>
      </c>
      <c r="F103" s="238">
        <v>15</v>
      </c>
      <c r="G103" s="237" t="s">
        <v>82</v>
      </c>
      <c r="H103" s="238">
        <v>0</v>
      </c>
      <c r="I103" s="237" t="s">
        <v>83</v>
      </c>
      <c r="J103" s="238">
        <v>0</v>
      </c>
      <c r="K103" s="237" t="s">
        <v>84</v>
      </c>
      <c r="L103" s="238"/>
      <c r="M103" s="237"/>
      <c r="N103" s="239"/>
      <c r="O103" s="207"/>
      <c r="P103" s="198"/>
      <c r="Q103" s="198"/>
      <c r="R103" s="199"/>
      <c r="S103" s="198"/>
      <c r="T103" s="198"/>
      <c r="U103" s="281"/>
      <c r="V103" s="14"/>
      <c r="W103" s="14"/>
      <c r="X103" s="14"/>
      <c r="Y103" s="14"/>
      <c r="Z103" s="14"/>
      <c r="AA103" s="14"/>
      <c r="AB103" s="14"/>
      <c r="AC103" s="14"/>
    </row>
    <row r="104" spans="1:29" x14ac:dyDescent="0.2">
      <c r="A104" s="412"/>
      <c r="B104" s="200"/>
      <c r="C104" s="414"/>
      <c r="D104" s="415"/>
      <c r="E104" s="415"/>
      <c r="F104" s="415"/>
      <c r="G104" s="415"/>
      <c r="H104" s="415"/>
      <c r="I104" s="415"/>
      <c r="J104" s="415"/>
      <c r="K104" s="415"/>
      <c r="L104" s="415"/>
      <c r="M104" s="415"/>
      <c r="N104" s="416"/>
      <c r="O104" s="208"/>
      <c r="P104" s="14"/>
      <c r="Q104" s="14"/>
      <c r="R104" s="177"/>
      <c r="S104" s="14"/>
      <c r="T104" s="14"/>
      <c r="U104" s="283"/>
      <c r="V104" s="14"/>
      <c r="W104" s="14"/>
      <c r="X104" s="14"/>
      <c r="Y104" s="14"/>
      <c r="Z104" s="14"/>
      <c r="AA104" s="14"/>
      <c r="AB104" s="14"/>
      <c r="AC104" s="14"/>
    </row>
    <row r="105" spans="1:29" x14ac:dyDescent="0.2">
      <c r="A105" s="408">
        <v>29</v>
      </c>
      <c r="B105" s="14" t="s">
        <v>339</v>
      </c>
      <c r="C105" s="377" t="s">
        <v>338</v>
      </c>
      <c r="D105" s="378"/>
      <c r="E105" s="378"/>
      <c r="F105" s="378"/>
      <c r="G105" s="378"/>
      <c r="H105" s="378"/>
      <c r="I105" s="378"/>
      <c r="J105" s="378"/>
      <c r="K105" s="378"/>
      <c r="L105" s="378"/>
      <c r="M105" s="378"/>
      <c r="N105" s="379"/>
      <c r="O105" s="209" t="s">
        <v>96</v>
      </c>
      <c r="P105" s="64">
        <f>D106+F106+H106+J106+L106+N106</f>
        <v>30</v>
      </c>
      <c r="Q105" s="62" t="s">
        <v>324</v>
      </c>
      <c r="R105" s="67" t="s">
        <v>94</v>
      </c>
      <c r="S105" s="67" t="s">
        <v>94</v>
      </c>
      <c r="T105" s="66"/>
      <c r="U105" s="65">
        <f>P105*T105</f>
        <v>0</v>
      </c>
      <c r="V105" s="14"/>
      <c r="W105" s="202"/>
      <c r="X105" s="211"/>
      <c r="Y105" s="211"/>
      <c r="Z105" s="14"/>
      <c r="AA105" s="14"/>
      <c r="AB105" s="14"/>
      <c r="AC105" s="14"/>
    </row>
    <row r="106" spans="1:29" x14ac:dyDescent="0.2">
      <c r="A106" s="409"/>
      <c r="B106" s="200"/>
      <c r="C106" s="236" t="s">
        <v>80</v>
      </c>
      <c r="D106" s="238"/>
      <c r="E106" s="237" t="s">
        <v>81</v>
      </c>
      <c r="F106" s="238">
        <v>30</v>
      </c>
      <c r="G106" s="237" t="s">
        <v>82</v>
      </c>
      <c r="H106" s="238">
        <v>0</v>
      </c>
      <c r="I106" s="237" t="s">
        <v>83</v>
      </c>
      <c r="J106" s="238">
        <v>0</v>
      </c>
      <c r="K106" s="237" t="s">
        <v>84</v>
      </c>
      <c r="L106" s="238"/>
      <c r="M106" s="237"/>
      <c r="N106" s="239"/>
      <c r="O106" s="207"/>
      <c r="P106" s="198"/>
      <c r="Q106" s="198"/>
      <c r="R106" s="199"/>
      <c r="S106" s="198"/>
      <c r="T106" s="198"/>
      <c r="U106" s="281"/>
      <c r="V106" s="14"/>
      <c r="W106" s="14"/>
      <c r="X106" s="14"/>
      <c r="Y106" s="14"/>
      <c r="Z106" s="14"/>
      <c r="AA106" s="14"/>
      <c r="AB106" s="14"/>
      <c r="AC106" s="14"/>
    </row>
    <row r="107" spans="1:29" x14ac:dyDescent="0.2">
      <c r="A107" s="412"/>
      <c r="B107" s="200"/>
      <c r="C107" s="414"/>
      <c r="D107" s="415"/>
      <c r="E107" s="415"/>
      <c r="F107" s="415"/>
      <c r="G107" s="415"/>
      <c r="H107" s="415"/>
      <c r="I107" s="415"/>
      <c r="J107" s="415"/>
      <c r="K107" s="415"/>
      <c r="L107" s="415"/>
      <c r="M107" s="415"/>
      <c r="N107" s="416"/>
      <c r="O107" s="208"/>
      <c r="P107" s="14"/>
      <c r="Q107" s="14"/>
      <c r="R107" s="177"/>
      <c r="S107" s="14"/>
      <c r="T107" s="14"/>
      <c r="U107" s="283"/>
      <c r="V107" s="14"/>
      <c r="W107" s="14"/>
      <c r="X107" s="14"/>
      <c r="Y107" s="14"/>
      <c r="Z107" s="14"/>
      <c r="AA107" s="14"/>
      <c r="AB107" s="14"/>
      <c r="AC107" s="14"/>
    </row>
    <row r="108" spans="1:29" x14ac:dyDescent="0.2">
      <c r="A108" s="408">
        <v>30</v>
      </c>
      <c r="B108" s="201" t="s">
        <v>341</v>
      </c>
      <c r="C108" s="377" t="s">
        <v>340</v>
      </c>
      <c r="D108" s="378"/>
      <c r="E108" s="378"/>
      <c r="F108" s="378"/>
      <c r="G108" s="378"/>
      <c r="H108" s="378"/>
      <c r="I108" s="378"/>
      <c r="J108" s="378"/>
      <c r="K108" s="378"/>
      <c r="L108" s="378"/>
      <c r="M108" s="378"/>
      <c r="N108" s="379"/>
      <c r="O108" s="209" t="s">
        <v>96</v>
      </c>
      <c r="P108" s="64">
        <f>D109+F109+H109+J109+L109+N109</f>
        <v>30</v>
      </c>
      <c r="Q108" s="62" t="s">
        <v>324</v>
      </c>
      <c r="R108" s="67" t="s">
        <v>94</v>
      </c>
      <c r="S108" s="67" t="s">
        <v>94</v>
      </c>
      <c r="T108" s="66"/>
      <c r="U108" s="65">
        <f>P108*T108</f>
        <v>0</v>
      </c>
      <c r="V108" s="14"/>
      <c r="W108" s="202"/>
      <c r="X108" s="211"/>
      <c r="Y108" s="211"/>
      <c r="Z108" s="14"/>
      <c r="AA108" s="14"/>
      <c r="AB108" s="14"/>
      <c r="AC108" s="14"/>
    </row>
    <row r="109" spans="1:29" x14ac:dyDescent="0.2">
      <c r="A109" s="409"/>
      <c r="B109" s="190"/>
      <c r="C109" s="236" t="s">
        <v>80</v>
      </c>
      <c r="D109" s="238"/>
      <c r="E109" s="237" t="s">
        <v>81</v>
      </c>
      <c r="F109" s="238">
        <v>30</v>
      </c>
      <c r="G109" s="237" t="s">
        <v>82</v>
      </c>
      <c r="H109" s="238">
        <v>0</v>
      </c>
      <c r="I109" s="237" t="s">
        <v>83</v>
      </c>
      <c r="J109" s="238">
        <v>0</v>
      </c>
      <c r="K109" s="237" t="s">
        <v>84</v>
      </c>
      <c r="L109" s="238"/>
      <c r="M109" s="237"/>
      <c r="N109" s="239"/>
      <c r="O109" s="207"/>
      <c r="P109" s="198"/>
      <c r="Q109" s="198"/>
      <c r="R109" s="199"/>
      <c r="S109" s="198"/>
      <c r="T109" s="198"/>
      <c r="U109" s="281"/>
      <c r="V109" s="200"/>
      <c r="W109" s="14"/>
      <c r="X109" s="14"/>
      <c r="Y109" s="14"/>
      <c r="Z109" s="14"/>
      <c r="AA109" s="14"/>
      <c r="AB109" s="14"/>
      <c r="AC109" s="14"/>
    </row>
    <row r="110" spans="1:29" x14ac:dyDescent="0.2">
      <c r="A110" s="412"/>
      <c r="B110" s="190"/>
      <c r="C110" s="414"/>
      <c r="D110" s="415"/>
      <c r="E110" s="415"/>
      <c r="F110" s="415"/>
      <c r="G110" s="415"/>
      <c r="H110" s="415"/>
      <c r="I110" s="415"/>
      <c r="J110" s="415"/>
      <c r="K110" s="415"/>
      <c r="L110" s="415"/>
      <c r="M110" s="415"/>
      <c r="N110" s="416"/>
      <c r="O110" s="208"/>
      <c r="P110" s="14"/>
      <c r="Q110" s="14"/>
      <c r="R110" s="177"/>
      <c r="S110" s="14"/>
      <c r="T110" s="14"/>
      <c r="U110" s="283"/>
      <c r="V110" s="200"/>
      <c r="W110" s="14"/>
      <c r="X110" s="14"/>
      <c r="Y110" s="14"/>
      <c r="Z110" s="14"/>
      <c r="AA110" s="14"/>
      <c r="AB110" s="14"/>
      <c r="AC110" s="14"/>
    </row>
    <row r="111" spans="1:29" x14ac:dyDescent="0.2">
      <c r="A111" s="408">
        <v>31</v>
      </c>
      <c r="B111" s="201"/>
      <c r="C111" s="377" t="s">
        <v>353</v>
      </c>
      <c r="D111" s="378"/>
      <c r="E111" s="378"/>
      <c r="F111" s="378"/>
      <c r="G111" s="378"/>
      <c r="H111" s="378"/>
      <c r="I111" s="378"/>
      <c r="J111" s="378"/>
      <c r="K111" s="378"/>
      <c r="L111" s="378"/>
      <c r="M111" s="378"/>
      <c r="N111" s="379"/>
      <c r="O111" s="209" t="s">
        <v>96</v>
      </c>
      <c r="P111" s="64">
        <f>D112+F112+H112+J112+L112+N112</f>
        <v>48</v>
      </c>
      <c r="Q111" s="62" t="s">
        <v>324</v>
      </c>
      <c r="R111" s="74"/>
      <c r="S111" s="65">
        <f>P111*R111</f>
        <v>0</v>
      </c>
      <c r="T111" s="66"/>
      <c r="U111" s="65">
        <f>P111*T111</f>
        <v>0</v>
      </c>
      <c r="V111" s="14"/>
      <c r="W111" s="202"/>
      <c r="X111" s="211"/>
      <c r="Y111" s="211"/>
      <c r="Z111" s="14"/>
      <c r="AA111" s="14"/>
      <c r="AB111" s="14"/>
      <c r="AC111" s="14"/>
    </row>
    <row r="112" spans="1:29" x14ac:dyDescent="0.2">
      <c r="A112" s="409"/>
      <c r="B112" s="190"/>
      <c r="C112" s="236" t="s">
        <v>80</v>
      </c>
      <c r="D112" s="238"/>
      <c r="E112" s="237" t="s">
        <v>81</v>
      </c>
      <c r="F112" s="238">
        <v>48</v>
      </c>
      <c r="G112" s="237" t="s">
        <v>82</v>
      </c>
      <c r="H112" s="238">
        <v>0</v>
      </c>
      <c r="I112" s="237" t="s">
        <v>83</v>
      </c>
      <c r="J112" s="238">
        <v>0</v>
      </c>
      <c r="K112" s="237" t="s">
        <v>84</v>
      </c>
      <c r="L112" s="238"/>
      <c r="M112" s="237"/>
      <c r="N112" s="239"/>
      <c r="O112" s="207"/>
      <c r="P112" s="198"/>
      <c r="Q112" s="198"/>
      <c r="R112" s="199"/>
      <c r="S112" s="198"/>
      <c r="T112" s="198"/>
      <c r="U112" s="281"/>
      <c r="V112" s="200"/>
      <c r="W112" s="14"/>
      <c r="X112" s="14"/>
      <c r="Y112" s="14"/>
      <c r="Z112" s="14"/>
      <c r="AA112" s="14"/>
      <c r="AB112" s="14"/>
      <c r="AC112" s="14"/>
    </row>
    <row r="113" spans="1:29" x14ac:dyDescent="0.2">
      <c r="A113" s="412"/>
      <c r="B113" s="190"/>
      <c r="C113" s="414"/>
      <c r="D113" s="415"/>
      <c r="E113" s="415"/>
      <c r="F113" s="415"/>
      <c r="G113" s="415"/>
      <c r="H113" s="415"/>
      <c r="I113" s="415"/>
      <c r="J113" s="415"/>
      <c r="K113" s="415"/>
      <c r="L113" s="415"/>
      <c r="M113" s="415"/>
      <c r="N113" s="416"/>
      <c r="O113" s="208"/>
      <c r="P113" s="14"/>
      <c r="Q113" s="14"/>
      <c r="R113" s="177"/>
      <c r="S113" s="14"/>
      <c r="T113" s="14"/>
      <c r="U113" s="283"/>
      <c r="V113" s="200"/>
      <c r="W113" s="14"/>
      <c r="X113" s="14"/>
      <c r="Y113" s="14"/>
      <c r="Z113" s="14"/>
      <c r="AA113" s="14"/>
      <c r="AB113" s="14"/>
      <c r="AC113" s="14"/>
    </row>
    <row r="114" spans="1:29" x14ac:dyDescent="0.2">
      <c r="A114" s="408">
        <v>32</v>
      </c>
      <c r="B114" s="201"/>
      <c r="C114" s="377" t="s">
        <v>361</v>
      </c>
      <c r="D114" s="378"/>
      <c r="E114" s="378"/>
      <c r="F114" s="378"/>
      <c r="G114" s="378"/>
      <c r="H114" s="378"/>
      <c r="I114" s="378"/>
      <c r="J114" s="378"/>
      <c r="K114" s="378"/>
      <c r="L114" s="378"/>
      <c r="M114" s="378"/>
      <c r="N114" s="379"/>
      <c r="O114" s="209" t="s">
        <v>96</v>
      </c>
      <c r="P114" s="64">
        <f>D115+F115+H115+J115+L115+N115</f>
        <v>700</v>
      </c>
      <c r="Q114" s="62" t="s">
        <v>324</v>
      </c>
      <c r="R114" s="74"/>
      <c r="S114" s="65">
        <f>P114*R114</f>
        <v>0</v>
      </c>
      <c r="T114" s="66"/>
      <c r="U114" s="65">
        <f>P114*T114</f>
        <v>0</v>
      </c>
      <c r="V114" s="14"/>
      <c r="W114" s="202"/>
      <c r="X114" s="211"/>
      <c r="Y114" s="211"/>
      <c r="Z114" s="14"/>
      <c r="AA114" s="14"/>
      <c r="AB114" s="14"/>
      <c r="AC114" s="14"/>
    </row>
    <row r="115" spans="1:29" x14ac:dyDescent="0.2">
      <c r="A115" s="409"/>
      <c r="B115" s="190"/>
      <c r="C115" s="193" t="s">
        <v>80</v>
      </c>
      <c r="D115" s="195"/>
      <c r="E115" s="45" t="s">
        <v>81</v>
      </c>
      <c r="F115" s="196">
        <v>700</v>
      </c>
      <c r="G115" s="45" t="s">
        <v>82</v>
      </c>
      <c r="H115" s="196">
        <v>0</v>
      </c>
      <c r="I115" s="45" t="s">
        <v>83</v>
      </c>
      <c r="J115" s="196">
        <v>0</v>
      </c>
      <c r="K115" s="45" t="s">
        <v>84</v>
      </c>
      <c r="L115" s="196"/>
      <c r="M115" s="45"/>
      <c r="N115" s="197"/>
      <c r="O115" s="207"/>
      <c r="P115" s="198"/>
      <c r="Q115" s="198"/>
      <c r="R115" s="199"/>
      <c r="S115" s="198"/>
      <c r="T115" s="198"/>
      <c r="U115" s="281"/>
      <c r="V115" s="200"/>
      <c r="W115" s="14"/>
      <c r="X115" s="14"/>
      <c r="Y115" s="14"/>
      <c r="Z115" s="14"/>
      <c r="AA115" s="14"/>
      <c r="AB115" s="14"/>
      <c r="AC115" s="14"/>
    </row>
    <row r="116" spans="1:29" x14ac:dyDescent="0.2">
      <c r="A116" s="412"/>
      <c r="B116" s="190"/>
      <c r="C116" s="357"/>
      <c r="D116" s="358"/>
      <c r="E116" s="358"/>
      <c r="F116" s="358"/>
      <c r="G116" s="358"/>
      <c r="H116" s="358"/>
      <c r="I116" s="358"/>
      <c r="J116" s="358"/>
      <c r="K116" s="358"/>
      <c r="L116" s="358"/>
      <c r="M116" s="358"/>
      <c r="N116" s="359"/>
      <c r="O116" s="208"/>
      <c r="P116" s="14"/>
      <c r="Q116" s="14"/>
      <c r="R116" s="177"/>
      <c r="S116" s="14"/>
      <c r="T116" s="14"/>
      <c r="U116" s="283"/>
      <c r="V116" s="200"/>
      <c r="W116" s="14"/>
      <c r="X116" s="14"/>
      <c r="Y116" s="14"/>
      <c r="Z116" s="14"/>
      <c r="AA116" s="14"/>
      <c r="AB116" s="14"/>
      <c r="AC116" s="14"/>
    </row>
    <row r="117" spans="1:29" x14ac:dyDescent="0.2">
      <c r="A117" s="285"/>
      <c r="B117" s="14"/>
      <c r="C117" s="42"/>
      <c r="D117" s="258"/>
      <c r="E117" s="42"/>
      <c r="F117" s="259"/>
      <c r="G117" s="42"/>
      <c r="H117" s="259"/>
      <c r="I117" s="42"/>
      <c r="J117" s="259"/>
      <c r="K117" s="42"/>
      <c r="L117" s="259"/>
      <c r="M117" s="42"/>
      <c r="N117" s="259"/>
      <c r="O117" s="259"/>
      <c r="P117" s="14"/>
      <c r="Q117" s="14"/>
      <c r="R117" s="14"/>
      <c r="S117" s="14"/>
      <c r="T117" s="14"/>
      <c r="U117" s="283"/>
      <c r="V117" s="14"/>
      <c r="W117" s="14"/>
      <c r="X117" s="14"/>
      <c r="Y117" s="14"/>
      <c r="Z117" s="14"/>
      <c r="AA117" s="14"/>
      <c r="AB117" s="14"/>
      <c r="AC117" s="14"/>
    </row>
    <row r="118" spans="1:29" ht="15.75" x14ac:dyDescent="0.25">
      <c r="A118" s="287"/>
      <c r="B118" s="181"/>
      <c r="C118" s="48" t="s">
        <v>92</v>
      </c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50"/>
      <c r="O118" s="181"/>
      <c r="P118" s="181"/>
      <c r="Q118" s="181"/>
      <c r="R118" s="181"/>
      <c r="S118" s="181"/>
      <c r="T118" s="181"/>
      <c r="U118" s="288">
        <f>U119+S119</f>
        <v>0</v>
      </c>
      <c r="V118" s="72"/>
      <c r="W118" s="58"/>
      <c r="X118" s="58"/>
      <c r="Y118" s="58"/>
      <c r="Z118" s="58"/>
      <c r="AA118" s="58"/>
      <c r="AB118" s="14"/>
      <c r="AC118" s="14"/>
    </row>
    <row r="119" spans="1:29" x14ac:dyDescent="0.2">
      <c r="A119" s="292"/>
      <c r="B119" s="184"/>
      <c r="C119" s="54"/>
      <c r="D119" s="54"/>
      <c r="E119" s="182"/>
      <c r="F119" s="182"/>
      <c r="G119" s="184"/>
      <c r="H119" s="184"/>
      <c r="I119" s="184"/>
      <c r="J119" s="184"/>
      <c r="K119" s="184"/>
      <c r="L119" s="184"/>
      <c r="M119" s="184"/>
      <c r="N119" s="184"/>
      <c r="O119" s="184"/>
      <c r="P119" s="184"/>
      <c r="Q119" s="184"/>
      <c r="R119" s="184"/>
      <c r="S119" s="183">
        <f>SUM(S120:S123)</f>
        <v>0</v>
      </c>
      <c r="T119" s="184"/>
      <c r="U119" s="289">
        <f>SUM(U120:U123)</f>
        <v>0</v>
      </c>
      <c r="V119" s="183"/>
      <c r="W119" s="14"/>
      <c r="X119" s="255"/>
      <c r="Y119" s="255"/>
      <c r="Z119" s="14"/>
      <c r="AA119" s="14"/>
      <c r="AB119" s="14"/>
      <c r="AC119" s="14"/>
    </row>
    <row r="120" spans="1:29" x14ac:dyDescent="0.2">
      <c r="A120" s="411">
        <v>33</v>
      </c>
      <c r="B120" s="190"/>
      <c r="C120" s="342"/>
      <c r="D120" s="343"/>
      <c r="E120" s="343"/>
      <c r="F120" s="343"/>
      <c r="G120" s="343"/>
      <c r="H120" s="343"/>
      <c r="I120" s="343"/>
      <c r="J120" s="343"/>
      <c r="K120" s="343"/>
      <c r="L120" s="343"/>
      <c r="M120" s="343"/>
      <c r="N120" s="344"/>
      <c r="O120" s="209" t="s">
        <v>96</v>
      </c>
      <c r="P120" s="64">
        <f>D121+F121+H121+J121+L121+N121</f>
        <v>0</v>
      </c>
      <c r="Q120" s="62" t="s">
        <v>99</v>
      </c>
      <c r="R120" s="67" t="s">
        <v>94</v>
      </c>
      <c r="S120" s="67" t="s">
        <v>94</v>
      </c>
      <c r="T120" s="67" t="s">
        <v>94</v>
      </c>
      <c r="U120" s="67" t="s">
        <v>94</v>
      </c>
      <c r="V120" s="230"/>
      <c r="W120" s="202"/>
      <c r="X120" s="211"/>
      <c r="Y120" s="211"/>
      <c r="Z120" s="14"/>
      <c r="AA120" s="14"/>
      <c r="AB120" s="14"/>
      <c r="AC120" s="14"/>
    </row>
    <row r="121" spans="1:29" x14ac:dyDescent="0.2">
      <c r="A121" s="411"/>
      <c r="B121" s="190"/>
      <c r="C121" s="193" t="s">
        <v>80</v>
      </c>
      <c r="D121" s="194"/>
      <c r="E121" s="45" t="s">
        <v>81</v>
      </c>
      <c r="F121" s="194">
        <v>0</v>
      </c>
      <c r="G121" s="45" t="s">
        <v>82</v>
      </c>
      <c r="H121" s="194">
        <v>0</v>
      </c>
      <c r="I121" s="45" t="s">
        <v>83</v>
      </c>
      <c r="J121" s="194">
        <v>0</v>
      </c>
      <c r="K121" s="45" t="s">
        <v>84</v>
      </c>
      <c r="L121" s="194"/>
      <c r="M121" s="45"/>
      <c r="N121" s="187"/>
      <c r="O121" s="43"/>
      <c r="P121" s="14"/>
      <c r="Q121" s="14"/>
      <c r="R121" s="14"/>
      <c r="S121" s="14"/>
      <c r="T121" s="14"/>
      <c r="U121" s="283"/>
      <c r="V121" s="200"/>
      <c r="W121" s="14"/>
      <c r="X121" s="14"/>
      <c r="Y121" s="14"/>
      <c r="Z121" s="14"/>
      <c r="AA121" s="14"/>
      <c r="AB121" s="14"/>
      <c r="AC121" s="14"/>
    </row>
    <row r="122" spans="1:29" ht="12.75" customHeight="1" x14ac:dyDescent="0.2">
      <c r="A122" s="411"/>
      <c r="B122" s="190"/>
      <c r="C122" s="364"/>
      <c r="D122" s="368"/>
      <c r="E122" s="368"/>
      <c r="F122" s="368"/>
      <c r="G122" s="368"/>
      <c r="H122" s="368"/>
      <c r="I122" s="368"/>
      <c r="J122" s="368"/>
      <c r="K122" s="368"/>
      <c r="L122" s="368"/>
      <c r="M122" s="368"/>
      <c r="N122" s="369"/>
      <c r="O122" s="206"/>
      <c r="P122" s="14"/>
      <c r="Q122" s="14"/>
      <c r="R122" s="14"/>
      <c r="S122" s="14"/>
      <c r="T122" s="14"/>
      <c r="U122" s="283"/>
      <c r="V122" s="200"/>
      <c r="W122" s="14"/>
      <c r="X122" s="14"/>
      <c r="Y122" s="14"/>
      <c r="Z122" s="14"/>
      <c r="AA122" s="14"/>
      <c r="AB122" s="14"/>
      <c r="AC122" s="14"/>
    </row>
    <row r="123" spans="1:29" x14ac:dyDescent="0.2">
      <c r="A123" s="282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283"/>
      <c r="V123" s="14"/>
      <c r="W123" s="14"/>
      <c r="X123" s="14"/>
      <c r="Y123" s="14"/>
      <c r="Z123" s="14"/>
      <c r="AA123" s="14"/>
      <c r="AB123" s="14"/>
      <c r="AC123" s="14"/>
    </row>
    <row r="124" spans="1:29" ht="15.75" x14ac:dyDescent="0.25">
      <c r="A124" s="287"/>
      <c r="B124" s="181"/>
      <c r="C124" s="48" t="s">
        <v>1</v>
      </c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50"/>
      <c r="O124" s="181"/>
      <c r="P124" s="181"/>
      <c r="Q124" s="181"/>
      <c r="R124" s="181"/>
      <c r="S124" s="181"/>
      <c r="T124" s="181"/>
      <c r="U124" s="288">
        <f>U125+S125</f>
        <v>0</v>
      </c>
      <c r="V124" s="72"/>
      <c r="W124" s="58"/>
      <c r="X124" s="58"/>
      <c r="Y124" s="58"/>
      <c r="Z124" s="58"/>
      <c r="AA124" s="58"/>
      <c r="AB124" s="14"/>
      <c r="AC124" s="14"/>
    </row>
    <row r="125" spans="1:29" x14ac:dyDescent="0.2">
      <c r="A125" s="292"/>
      <c r="B125" s="184"/>
      <c r="C125" s="54"/>
      <c r="D125" s="54"/>
      <c r="E125" s="182"/>
      <c r="F125" s="182"/>
      <c r="G125" s="184"/>
      <c r="H125" s="184"/>
      <c r="I125" s="184"/>
      <c r="J125" s="184"/>
      <c r="K125" s="184"/>
      <c r="L125" s="184"/>
      <c r="M125" s="184"/>
      <c r="N125" s="184"/>
      <c r="O125" s="184"/>
      <c r="P125" s="184"/>
      <c r="Q125" s="184"/>
      <c r="R125" s="184"/>
      <c r="S125" s="183">
        <f>SUM(S126:S126)</f>
        <v>0</v>
      </c>
      <c r="T125" s="184"/>
      <c r="U125" s="289">
        <f>SUM(U126:U126)</f>
        <v>0</v>
      </c>
      <c r="V125" s="183"/>
      <c r="W125" s="14"/>
      <c r="X125" s="255"/>
      <c r="Y125" s="255"/>
      <c r="Z125" s="14"/>
      <c r="AA125" s="14"/>
      <c r="AB125" s="14"/>
      <c r="AC125" s="14"/>
    </row>
    <row r="126" spans="1:29" x14ac:dyDescent="0.2">
      <c r="A126" s="296">
        <v>34</v>
      </c>
      <c r="B126" s="68"/>
      <c r="C126" s="342" t="s">
        <v>343</v>
      </c>
      <c r="D126" s="343"/>
      <c r="E126" s="343"/>
      <c r="F126" s="343"/>
      <c r="G126" s="343"/>
      <c r="H126" s="343"/>
      <c r="I126" s="343"/>
      <c r="J126" s="343"/>
      <c r="K126" s="343"/>
      <c r="L126" s="343"/>
      <c r="M126" s="343"/>
      <c r="N126" s="344"/>
      <c r="O126" s="209" t="s">
        <v>96</v>
      </c>
      <c r="P126" s="64">
        <v>5</v>
      </c>
      <c r="Q126" s="62" t="s">
        <v>93</v>
      </c>
      <c r="R126" s="67" t="s">
        <v>94</v>
      </c>
      <c r="S126" s="67" t="s">
        <v>94</v>
      </c>
      <c r="T126" s="66"/>
      <c r="U126" s="65">
        <f>P126*T126</f>
        <v>0</v>
      </c>
      <c r="V126" s="40"/>
      <c r="W126" s="44"/>
      <c r="X126" s="211"/>
      <c r="Y126" s="211"/>
      <c r="Z126" s="14"/>
      <c r="AA126" s="14"/>
      <c r="AB126" s="14"/>
      <c r="AC126" s="14"/>
    </row>
    <row r="127" spans="1:29" x14ac:dyDescent="0.2">
      <c r="V127" s="14"/>
      <c r="W127" s="14"/>
      <c r="X127" s="14"/>
      <c r="Y127" s="14"/>
      <c r="Z127" s="14"/>
      <c r="AA127" s="14"/>
      <c r="AB127" s="14"/>
      <c r="AC127" s="14"/>
    </row>
    <row r="128" spans="1:29" x14ac:dyDescent="0.2">
      <c r="V128" s="14"/>
      <c r="W128" s="14"/>
      <c r="X128" s="14"/>
      <c r="Y128" s="14"/>
      <c r="Z128" s="14"/>
      <c r="AA128" s="14"/>
      <c r="AB128" s="14"/>
      <c r="AC128" s="14"/>
    </row>
    <row r="129" spans="22:29" x14ac:dyDescent="0.2">
      <c r="V129" s="14"/>
      <c r="W129" s="14"/>
      <c r="X129" s="14"/>
      <c r="Y129" s="14"/>
      <c r="Z129" s="14"/>
      <c r="AA129" s="14"/>
      <c r="AB129" s="14"/>
      <c r="AC129" s="14"/>
    </row>
  </sheetData>
  <mergeCells count="109">
    <mergeCell ref="A105:A107"/>
    <mergeCell ref="C105:N105"/>
    <mergeCell ref="C107:N107"/>
    <mergeCell ref="A108:A110"/>
    <mergeCell ref="C108:N108"/>
    <mergeCell ref="C110:N110"/>
    <mergeCell ref="A102:A104"/>
    <mergeCell ref="C102:N102"/>
    <mergeCell ref="C104:N104"/>
    <mergeCell ref="A96:A98"/>
    <mergeCell ref="C96:N96"/>
    <mergeCell ref="C98:N98"/>
    <mergeCell ref="A99:A101"/>
    <mergeCell ref="C99:N99"/>
    <mergeCell ref="C101:N101"/>
    <mergeCell ref="C32:N32"/>
    <mergeCell ref="A33:A35"/>
    <mergeCell ref="C33:N33"/>
    <mergeCell ref="C35:N35"/>
    <mergeCell ref="A72:A74"/>
    <mergeCell ref="C72:N72"/>
    <mergeCell ref="C74:N74"/>
    <mergeCell ref="A75:A77"/>
    <mergeCell ref="C75:N75"/>
    <mergeCell ref="C77:N77"/>
    <mergeCell ref="R5:S5"/>
    <mergeCell ref="A6:A8"/>
    <mergeCell ref="C6:N6"/>
    <mergeCell ref="C8:N8"/>
    <mergeCell ref="E11:N11"/>
    <mergeCell ref="E2:N2"/>
    <mergeCell ref="E3:N3"/>
    <mergeCell ref="E4:N4"/>
    <mergeCell ref="A15:A17"/>
    <mergeCell ref="C15:N15"/>
    <mergeCell ref="C17:N17"/>
    <mergeCell ref="C10:U10"/>
    <mergeCell ref="C126:N126"/>
    <mergeCell ref="A120:A122"/>
    <mergeCell ref="C120:N120"/>
    <mergeCell ref="C122:N122"/>
    <mergeCell ref="A57:A59"/>
    <mergeCell ref="C57:N57"/>
    <mergeCell ref="C59:N59"/>
    <mergeCell ref="A60:A62"/>
    <mergeCell ref="C60:N60"/>
    <mergeCell ref="C62:N62"/>
    <mergeCell ref="A66:A68"/>
    <mergeCell ref="C66:N66"/>
    <mergeCell ref="C68:N68"/>
    <mergeCell ref="A69:A71"/>
    <mergeCell ref="C69:N69"/>
    <mergeCell ref="C71:N71"/>
    <mergeCell ref="A78:A80"/>
    <mergeCell ref="C78:N78"/>
    <mergeCell ref="C80:N80"/>
    <mergeCell ref="A81:A83"/>
    <mergeCell ref="C81:N81"/>
    <mergeCell ref="C83:N83"/>
    <mergeCell ref="A84:A86"/>
    <mergeCell ref="C84:N84"/>
    <mergeCell ref="A114:A116"/>
    <mergeCell ref="C114:N114"/>
    <mergeCell ref="C116:N116"/>
    <mergeCell ref="C111:N111"/>
    <mergeCell ref="C113:N113"/>
    <mergeCell ref="A39:A41"/>
    <mergeCell ref="C39:N39"/>
    <mergeCell ref="C41:N41"/>
    <mergeCell ref="A42:A44"/>
    <mergeCell ref="C42:N42"/>
    <mergeCell ref="C44:N44"/>
    <mergeCell ref="A51:A53"/>
    <mergeCell ref="C51:N51"/>
    <mergeCell ref="C53:N53"/>
    <mergeCell ref="C86:N86"/>
    <mergeCell ref="A87:A89"/>
    <mergeCell ref="C87:N87"/>
    <mergeCell ref="C89:N89"/>
    <mergeCell ref="A90:A92"/>
    <mergeCell ref="C90:N90"/>
    <mergeCell ref="C92:N92"/>
    <mergeCell ref="A93:A95"/>
    <mergeCell ref="C93:N93"/>
    <mergeCell ref="C95:N95"/>
    <mergeCell ref="A111:A113"/>
    <mergeCell ref="A45:A47"/>
    <mergeCell ref="C45:N45"/>
    <mergeCell ref="C47:N47"/>
    <mergeCell ref="A63:A65"/>
    <mergeCell ref="C63:N63"/>
    <mergeCell ref="C65:N65"/>
    <mergeCell ref="A18:A20"/>
    <mergeCell ref="C18:N18"/>
    <mergeCell ref="C20:N20"/>
    <mergeCell ref="A21:A23"/>
    <mergeCell ref="C21:N21"/>
    <mergeCell ref="C23:N23"/>
    <mergeCell ref="A36:A38"/>
    <mergeCell ref="C36:N36"/>
    <mergeCell ref="C38:N38"/>
    <mergeCell ref="A24:A26"/>
    <mergeCell ref="C24:N24"/>
    <mergeCell ref="C26:N26"/>
    <mergeCell ref="A27:A29"/>
    <mergeCell ref="C27:N27"/>
    <mergeCell ref="C29:N29"/>
    <mergeCell ref="A30:A32"/>
    <mergeCell ref="C30:N3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8" fitToHeight="20" orientation="landscape" r:id="rId1"/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2"/>
  <sheetViews>
    <sheetView view="pageBreakPreview" topLeftCell="A3" zoomScaleNormal="100" zoomScaleSheetLayoutView="100" workbookViewId="0">
      <selection activeCell="T10" sqref="T10:T47"/>
    </sheetView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17.42578125" customWidth="1"/>
    <col min="23" max="23" width="4.7109375" customWidth="1"/>
    <col min="24" max="24" width="12.7109375" customWidth="1"/>
  </cols>
  <sheetData>
    <row r="1" spans="1:27" ht="28.5" customHeight="1" x14ac:dyDescent="0.2">
      <c r="A1" s="279"/>
      <c r="B1" s="198"/>
      <c r="C1" s="280" t="str">
        <f>'Krycí list'!A1</f>
        <v>OCENĚNÝ POLOŽKOVÝ SOUPIS PRACÍ S VÝKAZEM VÝMĚR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281"/>
    </row>
    <row r="2" spans="1:27" ht="15.75" x14ac:dyDescent="0.25">
      <c r="A2" s="282"/>
      <c r="B2" s="14"/>
      <c r="C2" s="55" t="s">
        <v>97</v>
      </c>
      <c r="D2" s="56"/>
      <c r="E2" s="381" t="str">
        <f>'Krycí list'!C7</f>
        <v>PAVILON PROF. KÁBRTA</v>
      </c>
      <c r="F2" s="382"/>
      <c r="G2" s="382"/>
      <c r="H2" s="382"/>
      <c r="I2" s="382"/>
      <c r="J2" s="382"/>
      <c r="K2" s="382"/>
      <c r="L2" s="382"/>
      <c r="M2" s="382"/>
      <c r="N2" s="383"/>
      <c r="O2" s="278"/>
      <c r="P2" s="14"/>
      <c r="Q2" s="14"/>
      <c r="R2" s="14"/>
      <c r="S2" s="14"/>
      <c r="T2" s="14"/>
      <c r="U2" s="283"/>
    </row>
    <row r="3" spans="1:27" ht="15.75" x14ac:dyDescent="0.25">
      <c r="A3" s="282"/>
      <c r="B3" s="14"/>
      <c r="C3" s="57" t="s">
        <v>98</v>
      </c>
      <c r="D3" s="58"/>
      <c r="E3" s="381" t="str">
        <f>'Krycí list'!C5</f>
        <v>SO 001 - OBJEKT 15</v>
      </c>
      <c r="F3" s="382"/>
      <c r="G3" s="382"/>
      <c r="H3" s="382"/>
      <c r="I3" s="382"/>
      <c r="J3" s="382"/>
      <c r="K3" s="382"/>
      <c r="L3" s="382"/>
      <c r="M3" s="382"/>
      <c r="N3" s="383"/>
      <c r="O3" s="278"/>
      <c r="P3" s="14"/>
      <c r="Q3" s="14"/>
      <c r="R3" s="14"/>
      <c r="S3" s="14"/>
      <c r="T3" s="14"/>
      <c r="U3" s="283"/>
      <c r="V3" s="14"/>
      <c r="W3" s="14"/>
      <c r="X3" s="14"/>
      <c r="Y3" s="14"/>
      <c r="Z3" s="14"/>
      <c r="AA3" s="14"/>
    </row>
    <row r="4" spans="1:27" ht="15.75" x14ac:dyDescent="0.25">
      <c r="A4" s="282"/>
      <c r="B4" s="14"/>
      <c r="C4" s="59" t="s">
        <v>95</v>
      </c>
      <c r="D4" s="60"/>
      <c r="E4" s="384" t="s">
        <v>29</v>
      </c>
      <c r="F4" s="385"/>
      <c r="G4" s="385"/>
      <c r="H4" s="385"/>
      <c r="I4" s="385"/>
      <c r="J4" s="385"/>
      <c r="K4" s="385"/>
      <c r="L4" s="385"/>
      <c r="M4" s="385"/>
      <c r="N4" s="386"/>
      <c r="O4" s="278"/>
      <c r="P4" s="14"/>
      <c r="Q4" s="14"/>
      <c r="R4" s="14"/>
      <c r="S4" s="14"/>
      <c r="T4" s="14"/>
      <c r="U4" s="283"/>
      <c r="V4" s="14"/>
      <c r="W4" s="14"/>
      <c r="X4" s="249"/>
      <c r="Y4" s="14"/>
      <c r="Z4" s="14"/>
      <c r="AA4" s="14"/>
    </row>
    <row r="5" spans="1:27" ht="15.75" customHeight="1" x14ac:dyDescent="0.2">
      <c r="A5" s="28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393"/>
      <c r="S5" s="393"/>
      <c r="T5" s="277"/>
      <c r="U5" s="284"/>
      <c r="V5" s="245"/>
      <c r="W5" s="14"/>
      <c r="X5" s="249"/>
      <c r="Y5" s="14"/>
      <c r="Z5" s="14"/>
      <c r="AA5" s="14"/>
    </row>
    <row r="6" spans="1:27" x14ac:dyDescent="0.2">
      <c r="A6" s="306" t="s">
        <v>103</v>
      </c>
      <c r="B6" s="45" t="s">
        <v>0</v>
      </c>
      <c r="C6" s="342" t="s">
        <v>102</v>
      </c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4"/>
      <c r="O6" s="276" t="s">
        <v>107</v>
      </c>
      <c r="P6" s="62" t="s">
        <v>90</v>
      </c>
      <c r="Q6" s="62" t="s">
        <v>85</v>
      </c>
      <c r="R6" s="63" t="s">
        <v>86</v>
      </c>
      <c r="S6" s="63" t="s">
        <v>87</v>
      </c>
      <c r="T6" s="63" t="s">
        <v>88</v>
      </c>
      <c r="U6" s="63" t="s">
        <v>89</v>
      </c>
      <c r="V6" s="246"/>
      <c r="W6" s="14"/>
      <c r="X6" s="275"/>
      <c r="Y6" s="14"/>
      <c r="Z6" s="14"/>
      <c r="AA6" s="14"/>
    </row>
    <row r="7" spans="1:27" ht="15.75" customHeight="1" x14ac:dyDescent="0.2">
      <c r="A7" s="282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283"/>
      <c r="V7" s="14"/>
      <c r="W7" s="14"/>
      <c r="X7" s="14"/>
      <c r="Y7" s="14"/>
      <c r="Z7" s="14"/>
      <c r="AA7" s="14"/>
    </row>
    <row r="8" spans="1:27" ht="15.75" x14ac:dyDescent="0.25">
      <c r="A8" s="287"/>
      <c r="B8" s="181"/>
      <c r="C8" s="48" t="s">
        <v>110</v>
      </c>
      <c r="D8" s="49"/>
      <c r="E8" s="49"/>
      <c r="F8" s="49"/>
      <c r="G8" s="49"/>
      <c r="H8" s="49"/>
      <c r="I8" s="49"/>
      <c r="J8" s="49"/>
      <c r="K8" s="49"/>
      <c r="L8" s="49"/>
      <c r="M8" s="49"/>
      <c r="N8" s="50"/>
      <c r="O8" s="181"/>
      <c r="P8" s="181"/>
      <c r="Q8" s="181"/>
      <c r="R8" s="181"/>
      <c r="S8" s="181"/>
      <c r="T8" s="181"/>
      <c r="U8" s="288">
        <f>SUM(U10:U14)</f>
        <v>0</v>
      </c>
      <c r="V8" s="72"/>
      <c r="W8" s="14"/>
      <c r="X8" s="14"/>
      <c r="Y8" s="14"/>
      <c r="Z8" s="14"/>
      <c r="AA8" s="14"/>
    </row>
    <row r="9" spans="1:27" x14ac:dyDescent="0.2">
      <c r="A9" s="292"/>
      <c r="B9" s="184"/>
      <c r="C9" s="54"/>
      <c r="D9" s="54"/>
      <c r="E9" s="182"/>
      <c r="F9" s="182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300"/>
      <c r="V9" s="184"/>
      <c r="W9" s="14"/>
      <c r="X9" s="14"/>
      <c r="Y9" s="14"/>
      <c r="Z9" s="14"/>
      <c r="AA9" s="14"/>
    </row>
    <row r="10" spans="1:27" x14ac:dyDescent="0.2">
      <c r="A10" s="294">
        <v>1</v>
      </c>
      <c r="B10" s="73"/>
      <c r="C10" s="342" t="s">
        <v>4</v>
      </c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4"/>
      <c r="O10" s="210" t="s">
        <v>96</v>
      </c>
      <c r="P10" s="64">
        <v>1</v>
      </c>
      <c r="Q10" s="62" t="s">
        <v>99</v>
      </c>
      <c r="R10" s="67" t="s">
        <v>94</v>
      </c>
      <c r="S10" s="67" t="s">
        <v>94</v>
      </c>
      <c r="T10" s="75"/>
      <c r="U10" s="65">
        <f>T10*P10</f>
        <v>0</v>
      </c>
      <c r="V10" s="40"/>
      <c r="W10" s="14"/>
      <c r="X10" s="40"/>
      <c r="Y10" s="14"/>
      <c r="Z10" s="14"/>
      <c r="AA10" s="14"/>
    </row>
    <row r="11" spans="1:27" x14ac:dyDescent="0.2">
      <c r="A11" s="294">
        <v>2</v>
      </c>
      <c r="B11" s="73"/>
      <c r="C11" s="342" t="s">
        <v>2</v>
      </c>
      <c r="D11" s="343"/>
      <c r="E11" s="343"/>
      <c r="F11" s="343"/>
      <c r="G11" s="343"/>
      <c r="H11" s="343"/>
      <c r="I11" s="343"/>
      <c r="J11" s="343"/>
      <c r="K11" s="343"/>
      <c r="L11" s="343"/>
      <c r="M11" s="343"/>
      <c r="N11" s="344"/>
      <c r="O11" s="210" t="s">
        <v>96</v>
      </c>
      <c r="P11" s="64">
        <v>1</v>
      </c>
      <c r="Q11" s="62" t="s">
        <v>99</v>
      </c>
      <c r="R11" s="67" t="s">
        <v>94</v>
      </c>
      <c r="S11" s="67" t="s">
        <v>94</v>
      </c>
      <c r="T11" s="75"/>
      <c r="U11" s="65">
        <f t="shared" ref="U11:U14" si="0">T11*P11</f>
        <v>0</v>
      </c>
      <c r="V11" s="40"/>
      <c r="W11" s="14"/>
      <c r="X11" s="40"/>
      <c r="Y11" s="14"/>
      <c r="Z11" s="14"/>
      <c r="AA11" s="14"/>
    </row>
    <row r="12" spans="1:27" x14ac:dyDescent="0.2">
      <c r="A12" s="294">
        <v>3</v>
      </c>
      <c r="B12" s="73"/>
      <c r="C12" s="342" t="s">
        <v>211</v>
      </c>
      <c r="D12" s="343"/>
      <c r="E12" s="343"/>
      <c r="F12" s="343"/>
      <c r="G12" s="343"/>
      <c r="H12" s="343"/>
      <c r="I12" s="343"/>
      <c r="J12" s="343"/>
      <c r="K12" s="343"/>
      <c r="L12" s="343"/>
      <c r="M12" s="343"/>
      <c r="N12" s="344"/>
      <c r="O12" s="210" t="s">
        <v>96</v>
      </c>
      <c r="P12" s="64">
        <v>1</v>
      </c>
      <c r="Q12" s="62" t="s">
        <v>99</v>
      </c>
      <c r="R12" s="67" t="s">
        <v>94</v>
      </c>
      <c r="S12" s="67" t="s">
        <v>94</v>
      </c>
      <c r="T12" s="75"/>
      <c r="U12" s="65">
        <f t="shared" ref="U12" si="1">T12*P12</f>
        <v>0</v>
      </c>
      <c r="V12" s="40"/>
      <c r="W12" s="14"/>
      <c r="X12" s="40"/>
      <c r="Y12" s="14"/>
      <c r="Z12" s="14"/>
      <c r="AA12" s="14"/>
    </row>
    <row r="13" spans="1:27" x14ac:dyDescent="0.2">
      <c r="A13" s="294">
        <v>4</v>
      </c>
      <c r="B13" s="73"/>
      <c r="C13" s="342" t="s">
        <v>131</v>
      </c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4"/>
      <c r="O13" s="210" t="s">
        <v>96</v>
      </c>
      <c r="P13" s="64">
        <v>1</v>
      </c>
      <c r="Q13" s="62" t="s">
        <v>99</v>
      </c>
      <c r="R13" s="67" t="s">
        <v>94</v>
      </c>
      <c r="S13" s="67" t="s">
        <v>94</v>
      </c>
      <c r="T13" s="75"/>
      <c r="U13" s="65">
        <f t="shared" si="0"/>
        <v>0</v>
      </c>
      <c r="V13" s="40"/>
      <c r="W13" s="14"/>
      <c r="X13" s="40"/>
      <c r="Y13" s="14"/>
      <c r="Z13" s="14"/>
      <c r="AA13" s="14"/>
    </row>
    <row r="14" spans="1:27" x14ac:dyDescent="0.2">
      <c r="A14" s="294">
        <v>5</v>
      </c>
      <c r="B14" s="73"/>
      <c r="C14" s="342" t="s">
        <v>132</v>
      </c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4"/>
      <c r="O14" s="210" t="s">
        <v>96</v>
      </c>
      <c r="P14" s="64">
        <v>1</v>
      </c>
      <c r="Q14" s="62" t="s">
        <v>99</v>
      </c>
      <c r="R14" s="67" t="s">
        <v>94</v>
      </c>
      <c r="S14" s="67" t="s">
        <v>94</v>
      </c>
      <c r="T14" s="75"/>
      <c r="U14" s="65">
        <f t="shared" si="0"/>
        <v>0</v>
      </c>
      <c r="V14" s="40"/>
      <c r="W14" s="14"/>
      <c r="X14" s="40"/>
      <c r="Y14" s="14"/>
      <c r="Z14" s="14"/>
      <c r="AA14" s="14"/>
    </row>
    <row r="15" spans="1:27" ht="15.75" x14ac:dyDescent="0.25">
      <c r="A15" s="287"/>
      <c r="B15" s="181"/>
      <c r="C15" s="48" t="s">
        <v>109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50"/>
      <c r="O15" s="181"/>
      <c r="P15" s="181"/>
      <c r="Q15" s="181"/>
      <c r="R15" s="181"/>
      <c r="S15" s="181"/>
      <c r="T15" s="181"/>
      <c r="U15" s="288">
        <f>SUM(U17:U20)</f>
        <v>0</v>
      </c>
      <c r="V15" s="72"/>
      <c r="W15" s="14"/>
      <c r="X15" s="14"/>
      <c r="Y15" s="14"/>
      <c r="Z15" s="14"/>
      <c r="AA15" s="14"/>
    </row>
    <row r="16" spans="1:27" x14ac:dyDescent="0.2">
      <c r="A16" s="292"/>
      <c r="B16" s="184"/>
      <c r="C16" s="54"/>
      <c r="D16" s="54"/>
      <c r="E16" s="182"/>
      <c r="F16" s="182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300"/>
      <c r="V16" s="184"/>
      <c r="W16" s="14"/>
      <c r="X16" s="14"/>
      <c r="Y16" s="14"/>
      <c r="Z16" s="14"/>
      <c r="AA16" s="14"/>
    </row>
    <row r="17" spans="1:27" x14ac:dyDescent="0.2">
      <c r="A17" s="294">
        <v>1</v>
      </c>
      <c r="B17" s="73"/>
      <c r="C17" s="342" t="s">
        <v>4</v>
      </c>
      <c r="D17" s="343"/>
      <c r="E17" s="343"/>
      <c r="F17" s="343"/>
      <c r="G17" s="343"/>
      <c r="H17" s="343"/>
      <c r="I17" s="343"/>
      <c r="J17" s="343"/>
      <c r="K17" s="343"/>
      <c r="L17" s="343"/>
      <c r="M17" s="343"/>
      <c r="N17" s="344"/>
      <c r="O17" s="210" t="s">
        <v>96</v>
      </c>
      <c r="P17" s="64">
        <v>1</v>
      </c>
      <c r="Q17" s="62" t="s">
        <v>99</v>
      </c>
      <c r="R17" s="67" t="s">
        <v>94</v>
      </c>
      <c r="S17" s="67" t="s">
        <v>94</v>
      </c>
      <c r="T17" s="75"/>
      <c r="U17" s="65">
        <f>P17*T17</f>
        <v>0</v>
      </c>
      <c r="V17" s="40"/>
      <c r="W17" s="14"/>
      <c r="X17" s="40"/>
      <c r="Y17" s="14"/>
      <c r="Z17" s="14"/>
      <c r="AA17" s="14"/>
    </row>
    <row r="18" spans="1:27" x14ac:dyDescent="0.2">
      <c r="A18" s="294">
        <v>2</v>
      </c>
      <c r="B18" s="73"/>
      <c r="C18" s="342" t="s">
        <v>2</v>
      </c>
      <c r="D18" s="343"/>
      <c r="E18" s="343"/>
      <c r="F18" s="343"/>
      <c r="G18" s="343"/>
      <c r="H18" s="343"/>
      <c r="I18" s="343"/>
      <c r="J18" s="343"/>
      <c r="K18" s="343"/>
      <c r="L18" s="343"/>
      <c r="M18" s="343"/>
      <c r="N18" s="344"/>
      <c r="O18" s="210" t="s">
        <v>96</v>
      </c>
      <c r="P18" s="64">
        <v>1</v>
      </c>
      <c r="Q18" s="62" t="s">
        <v>99</v>
      </c>
      <c r="R18" s="67" t="s">
        <v>94</v>
      </c>
      <c r="S18" s="67" t="s">
        <v>94</v>
      </c>
      <c r="T18" s="75"/>
      <c r="U18" s="65">
        <f t="shared" ref="U18:U19" si="2">P18*T18</f>
        <v>0</v>
      </c>
      <c r="V18" s="40"/>
      <c r="W18" s="14"/>
      <c r="X18" s="40"/>
      <c r="Y18" s="14"/>
      <c r="Z18" s="14"/>
      <c r="AA18" s="14"/>
    </row>
    <row r="19" spans="1:27" x14ac:dyDescent="0.2">
      <c r="A19" s="294">
        <v>3</v>
      </c>
      <c r="B19" s="73"/>
      <c r="C19" s="342" t="s">
        <v>131</v>
      </c>
      <c r="D19" s="343"/>
      <c r="E19" s="343"/>
      <c r="F19" s="343"/>
      <c r="G19" s="343"/>
      <c r="H19" s="343"/>
      <c r="I19" s="343"/>
      <c r="J19" s="343"/>
      <c r="K19" s="343"/>
      <c r="L19" s="343"/>
      <c r="M19" s="343"/>
      <c r="N19" s="344"/>
      <c r="O19" s="210" t="s">
        <v>96</v>
      </c>
      <c r="P19" s="64">
        <v>1</v>
      </c>
      <c r="Q19" s="62" t="s">
        <v>99</v>
      </c>
      <c r="R19" s="67" t="s">
        <v>94</v>
      </c>
      <c r="S19" s="67" t="s">
        <v>94</v>
      </c>
      <c r="T19" s="75"/>
      <c r="U19" s="65">
        <f t="shared" si="2"/>
        <v>0</v>
      </c>
      <c r="V19" s="40"/>
      <c r="W19" s="14"/>
      <c r="X19" s="40"/>
      <c r="Y19" s="14"/>
      <c r="Z19" s="14"/>
      <c r="AA19" s="14"/>
    </row>
    <row r="20" spans="1:27" x14ac:dyDescent="0.2">
      <c r="A20" s="294">
        <v>4</v>
      </c>
      <c r="B20" s="73"/>
      <c r="C20" s="342" t="s">
        <v>132</v>
      </c>
      <c r="D20" s="343"/>
      <c r="E20" s="343"/>
      <c r="F20" s="343"/>
      <c r="G20" s="343"/>
      <c r="H20" s="343"/>
      <c r="I20" s="343"/>
      <c r="J20" s="343"/>
      <c r="K20" s="343"/>
      <c r="L20" s="343"/>
      <c r="M20" s="343"/>
      <c r="N20" s="344"/>
      <c r="O20" s="210" t="s">
        <v>96</v>
      </c>
      <c r="P20" s="64">
        <v>1</v>
      </c>
      <c r="Q20" s="62" t="s">
        <v>99</v>
      </c>
      <c r="R20" s="67" t="s">
        <v>94</v>
      </c>
      <c r="S20" s="67" t="s">
        <v>94</v>
      </c>
      <c r="T20" s="75"/>
      <c r="U20" s="65">
        <f t="shared" ref="U20" si="3">P20*T20</f>
        <v>0</v>
      </c>
      <c r="V20" s="40"/>
      <c r="W20" s="14"/>
      <c r="X20" s="40"/>
      <c r="Y20" s="14"/>
      <c r="Z20" s="14"/>
      <c r="AA20" s="14"/>
    </row>
    <row r="21" spans="1:27" ht="15.75" x14ac:dyDescent="0.25">
      <c r="A21" s="287"/>
      <c r="B21" s="181"/>
      <c r="C21" s="48" t="s">
        <v>111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50"/>
      <c r="O21" s="181"/>
      <c r="P21" s="181"/>
      <c r="Q21" s="181"/>
      <c r="R21" s="181"/>
      <c r="S21" s="181"/>
      <c r="T21" s="181"/>
      <c r="U21" s="288">
        <f>SUM(U23:U25)</f>
        <v>0</v>
      </c>
      <c r="V21" s="72"/>
      <c r="W21" s="14"/>
      <c r="X21" s="14"/>
      <c r="Y21" s="14"/>
      <c r="Z21" s="14"/>
      <c r="AA21" s="14"/>
    </row>
    <row r="22" spans="1:27" x14ac:dyDescent="0.2">
      <c r="A22" s="292"/>
      <c r="B22" s="184"/>
      <c r="C22" s="54"/>
      <c r="D22" s="54"/>
      <c r="E22" s="182"/>
      <c r="F22" s="182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300"/>
      <c r="V22" s="184"/>
      <c r="W22" s="14"/>
      <c r="X22" s="14"/>
      <c r="Y22" s="14"/>
      <c r="Z22" s="14"/>
      <c r="AA22" s="14"/>
    </row>
    <row r="23" spans="1:27" x14ac:dyDescent="0.2">
      <c r="A23" s="294">
        <v>1</v>
      </c>
      <c r="B23" s="73"/>
      <c r="C23" s="342" t="s">
        <v>4</v>
      </c>
      <c r="D23" s="343"/>
      <c r="E23" s="343"/>
      <c r="F23" s="343"/>
      <c r="G23" s="343"/>
      <c r="H23" s="343"/>
      <c r="I23" s="343"/>
      <c r="J23" s="343"/>
      <c r="K23" s="343"/>
      <c r="L23" s="343"/>
      <c r="M23" s="343"/>
      <c r="N23" s="344"/>
      <c r="O23" s="210" t="s">
        <v>96</v>
      </c>
      <c r="P23" s="64">
        <v>1</v>
      </c>
      <c r="Q23" s="62" t="s">
        <v>99</v>
      </c>
      <c r="R23" s="67" t="s">
        <v>94</v>
      </c>
      <c r="S23" s="67" t="s">
        <v>94</v>
      </c>
      <c r="T23" s="75"/>
      <c r="U23" s="65">
        <f>P23*T23</f>
        <v>0</v>
      </c>
      <c r="V23" s="40"/>
      <c r="W23" s="14"/>
      <c r="X23" s="40"/>
      <c r="Y23" s="14"/>
      <c r="Z23" s="14"/>
      <c r="AA23" s="14"/>
    </row>
    <row r="24" spans="1:27" x14ac:dyDescent="0.2">
      <c r="A24" s="294">
        <v>2</v>
      </c>
      <c r="B24" s="73"/>
      <c r="C24" s="342" t="s">
        <v>2</v>
      </c>
      <c r="D24" s="343"/>
      <c r="E24" s="343"/>
      <c r="F24" s="343"/>
      <c r="G24" s="343"/>
      <c r="H24" s="343"/>
      <c r="I24" s="343"/>
      <c r="J24" s="343"/>
      <c r="K24" s="343"/>
      <c r="L24" s="343"/>
      <c r="M24" s="343"/>
      <c r="N24" s="344"/>
      <c r="O24" s="210" t="s">
        <v>96</v>
      </c>
      <c r="P24" s="64">
        <v>1</v>
      </c>
      <c r="Q24" s="62" t="s">
        <v>99</v>
      </c>
      <c r="R24" s="67" t="s">
        <v>94</v>
      </c>
      <c r="S24" s="67" t="s">
        <v>94</v>
      </c>
      <c r="T24" s="75"/>
      <c r="U24" s="65">
        <f t="shared" ref="U24:U25" si="4">P24*T24</f>
        <v>0</v>
      </c>
      <c r="V24" s="40"/>
      <c r="W24" s="14"/>
      <c r="X24" s="40"/>
      <c r="Y24" s="14"/>
      <c r="Z24" s="14"/>
      <c r="AA24" s="14"/>
    </row>
    <row r="25" spans="1:27" x14ac:dyDescent="0.2">
      <c r="A25" s="294">
        <v>3</v>
      </c>
      <c r="B25" s="73"/>
      <c r="C25" s="342" t="s">
        <v>132</v>
      </c>
      <c r="D25" s="343"/>
      <c r="E25" s="343"/>
      <c r="F25" s="343"/>
      <c r="G25" s="343"/>
      <c r="H25" s="343"/>
      <c r="I25" s="343"/>
      <c r="J25" s="343"/>
      <c r="K25" s="343"/>
      <c r="L25" s="343"/>
      <c r="M25" s="343"/>
      <c r="N25" s="344"/>
      <c r="O25" s="210" t="s">
        <v>96</v>
      </c>
      <c r="P25" s="64">
        <v>1</v>
      </c>
      <c r="Q25" s="62" t="s">
        <v>99</v>
      </c>
      <c r="R25" s="67" t="s">
        <v>94</v>
      </c>
      <c r="S25" s="67" t="s">
        <v>94</v>
      </c>
      <c r="T25" s="75"/>
      <c r="U25" s="65">
        <f t="shared" si="4"/>
        <v>0</v>
      </c>
      <c r="V25" s="40"/>
      <c r="W25" s="14"/>
      <c r="X25" s="40"/>
      <c r="Y25" s="14"/>
      <c r="Z25" s="14"/>
      <c r="AA25" s="14"/>
    </row>
    <row r="26" spans="1:27" ht="15.75" x14ac:dyDescent="0.25">
      <c r="A26" s="287"/>
      <c r="B26" s="181"/>
      <c r="C26" s="48" t="s">
        <v>112</v>
      </c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50"/>
      <c r="O26" s="181"/>
      <c r="P26" s="181"/>
      <c r="Q26" s="181"/>
      <c r="R26" s="181"/>
      <c r="S26" s="181"/>
      <c r="T26" s="181"/>
      <c r="U26" s="288">
        <f>SUM(U28:U29)</f>
        <v>0</v>
      </c>
      <c r="V26" s="72"/>
      <c r="W26" s="14"/>
      <c r="X26" s="14"/>
      <c r="Y26" s="14"/>
      <c r="Z26" s="14"/>
      <c r="AA26" s="14"/>
    </row>
    <row r="27" spans="1:27" x14ac:dyDescent="0.2">
      <c r="A27" s="292"/>
      <c r="B27" s="184"/>
      <c r="C27" s="54"/>
      <c r="D27" s="54"/>
      <c r="E27" s="182"/>
      <c r="F27" s="182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300"/>
      <c r="V27" s="184"/>
      <c r="W27" s="14"/>
      <c r="X27" s="14"/>
      <c r="Y27" s="14"/>
      <c r="Z27" s="14"/>
      <c r="AA27" s="14"/>
    </row>
    <row r="28" spans="1:27" x14ac:dyDescent="0.2">
      <c r="A28" s="294">
        <v>1</v>
      </c>
      <c r="B28" s="73"/>
      <c r="C28" s="342" t="s">
        <v>2</v>
      </c>
      <c r="D28" s="343"/>
      <c r="E28" s="343"/>
      <c r="F28" s="343"/>
      <c r="G28" s="343"/>
      <c r="H28" s="343"/>
      <c r="I28" s="343"/>
      <c r="J28" s="343"/>
      <c r="K28" s="343"/>
      <c r="L28" s="343"/>
      <c r="M28" s="343"/>
      <c r="N28" s="344"/>
      <c r="O28" s="210" t="s">
        <v>96</v>
      </c>
      <c r="P28" s="64">
        <v>1</v>
      </c>
      <c r="Q28" s="62" t="s">
        <v>99</v>
      </c>
      <c r="R28" s="67" t="s">
        <v>94</v>
      </c>
      <c r="S28" s="67" t="s">
        <v>94</v>
      </c>
      <c r="T28" s="75"/>
      <c r="U28" s="65">
        <f t="shared" ref="U28" si="5">P28*T28</f>
        <v>0</v>
      </c>
      <c r="V28" s="40"/>
      <c r="W28" s="14"/>
      <c r="X28" s="40"/>
      <c r="Y28" s="14"/>
      <c r="Z28" s="14"/>
      <c r="AA28" s="14"/>
    </row>
    <row r="29" spans="1:27" x14ac:dyDescent="0.2">
      <c r="A29" s="294">
        <v>2</v>
      </c>
      <c r="B29" s="73"/>
      <c r="C29" s="342" t="s">
        <v>132</v>
      </c>
      <c r="D29" s="343"/>
      <c r="E29" s="343"/>
      <c r="F29" s="343"/>
      <c r="G29" s="343"/>
      <c r="H29" s="343"/>
      <c r="I29" s="343"/>
      <c r="J29" s="343"/>
      <c r="K29" s="343"/>
      <c r="L29" s="343"/>
      <c r="M29" s="343"/>
      <c r="N29" s="344"/>
      <c r="O29" s="210" t="s">
        <v>96</v>
      </c>
      <c r="P29" s="64">
        <v>1</v>
      </c>
      <c r="Q29" s="62" t="s">
        <v>99</v>
      </c>
      <c r="R29" s="67" t="s">
        <v>94</v>
      </c>
      <c r="S29" s="67" t="s">
        <v>94</v>
      </c>
      <c r="T29" s="75"/>
      <c r="U29" s="65">
        <f>P29*T29</f>
        <v>0</v>
      </c>
      <c r="V29" s="40"/>
      <c r="W29" s="14"/>
      <c r="X29" s="40"/>
      <c r="Y29" s="14"/>
      <c r="Z29" s="14"/>
      <c r="AA29" s="14"/>
    </row>
    <row r="30" spans="1:27" ht="15.75" x14ac:dyDescent="0.25">
      <c r="A30" s="287"/>
      <c r="B30" s="181"/>
      <c r="C30" s="48" t="s">
        <v>219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50"/>
      <c r="O30" s="181"/>
      <c r="P30" s="181"/>
      <c r="Q30" s="181"/>
      <c r="R30" s="181"/>
      <c r="S30" s="181"/>
      <c r="T30" s="181"/>
      <c r="U30" s="288">
        <f>SUM(U32:U35)</f>
        <v>0</v>
      </c>
      <c r="V30" s="72"/>
      <c r="W30" s="14"/>
      <c r="X30" s="14"/>
      <c r="Y30" s="14"/>
      <c r="Z30" s="14"/>
      <c r="AA30" s="14"/>
    </row>
    <row r="31" spans="1:27" x14ac:dyDescent="0.2">
      <c r="A31" s="292"/>
      <c r="B31" s="184"/>
      <c r="C31" s="54"/>
      <c r="D31" s="54"/>
      <c r="E31" s="182"/>
      <c r="F31" s="182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300"/>
      <c r="V31" s="184"/>
      <c r="W31" s="14"/>
      <c r="X31" s="14"/>
      <c r="Y31" s="14"/>
      <c r="Z31" s="14"/>
      <c r="AA31" s="14"/>
    </row>
    <row r="32" spans="1:27" x14ac:dyDescent="0.2">
      <c r="A32" s="294">
        <v>1</v>
      </c>
      <c r="B32" s="73"/>
      <c r="C32" s="418" t="s">
        <v>4</v>
      </c>
      <c r="D32" s="419"/>
      <c r="E32" s="419"/>
      <c r="F32" s="419"/>
      <c r="G32" s="419"/>
      <c r="H32" s="419"/>
      <c r="I32" s="419"/>
      <c r="J32" s="419"/>
      <c r="K32" s="419"/>
      <c r="L32" s="419"/>
      <c r="M32" s="419"/>
      <c r="N32" s="420"/>
      <c r="O32" s="210" t="s">
        <v>96</v>
      </c>
      <c r="P32" s="64">
        <v>1</v>
      </c>
      <c r="Q32" s="62" t="s">
        <v>99</v>
      </c>
      <c r="R32" s="67" t="s">
        <v>94</v>
      </c>
      <c r="S32" s="67" t="s">
        <v>94</v>
      </c>
      <c r="T32" s="75"/>
      <c r="U32" s="65">
        <f>P32*T32</f>
        <v>0</v>
      </c>
      <c r="V32" s="40"/>
      <c r="W32" s="14"/>
      <c r="X32" s="40"/>
      <c r="Y32" s="14"/>
      <c r="Z32" s="14"/>
      <c r="AA32" s="14"/>
    </row>
    <row r="33" spans="1:27" x14ac:dyDescent="0.2">
      <c r="A33" s="294">
        <v>2</v>
      </c>
      <c r="B33" s="73"/>
      <c r="C33" s="418" t="s">
        <v>2</v>
      </c>
      <c r="D33" s="419"/>
      <c r="E33" s="419"/>
      <c r="F33" s="419"/>
      <c r="G33" s="419"/>
      <c r="H33" s="419"/>
      <c r="I33" s="419"/>
      <c r="J33" s="419"/>
      <c r="K33" s="419"/>
      <c r="L33" s="419"/>
      <c r="M33" s="419"/>
      <c r="N33" s="420"/>
      <c r="O33" s="210" t="s">
        <v>96</v>
      </c>
      <c r="P33" s="64">
        <v>1</v>
      </c>
      <c r="Q33" s="62" t="s">
        <v>99</v>
      </c>
      <c r="R33" s="67" t="s">
        <v>94</v>
      </c>
      <c r="S33" s="67" t="s">
        <v>94</v>
      </c>
      <c r="T33" s="75"/>
      <c r="U33" s="65">
        <f t="shared" ref="U33:U35" si="6">P33*T33</f>
        <v>0</v>
      </c>
      <c r="V33" s="40"/>
      <c r="W33" s="14"/>
      <c r="X33" s="40"/>
      <c r="Y33" s="14"/>
      <c r="Z33" s="14"/>
      <c r="AA33" s="14"/>
    </row>
    <row r="34" spans="1:27" x14ac:dyDescent="0.2">
      <c r="A34" s="294">
        <v>3</v>
      </c>
      <c r="B34" s="73"/>
      <c r="C34" s="418" t="s">
        <v>131</v>
      </c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20"/>
      <c r="O34" s="210" t="s">
        <v>96</v>
      </c>
      <c r="P34" s="64">
        <v>1</v>
      </c>
      <c r="Q34" s="62" t="s">
        <v>99</v>
      </c>
      <c r="R34" s="67" t="s">
        <v>94</v>
      </c>
      <c r="S34" s="67" t="s">
        <v>94</v>
      </c>
      <c r="T34" s="75"/>
      <c r="U34" s="65">
        <f t="shared" si="6"/>
        <v>0</v>
      </c>
      <c r="V34" s="40"/>
      <c r="W34" s="14"/>
      <c r="X34" s="40"/>
      <c r="Y34" s="14"/>
      <c r="Z34" s="14"/>
      <c r="AA34" s="14"/>
    </row>
    <row r="35" spans="1:27" x14ac:dyDescent="0.2">
      <c r="A35" s="294">
        <v>4</v>
      </c>
      <c r="B35" s="73"/>
      <c r="C35" s="418" t="s">
        <v>132</v>
      </c>
      <c r="D35" s="419"/>
      <c r="E35" s="419"/>
      <c r="F35" s="419"/>
      <c r="G35" s="419"/>
      <c r="H35" s="419"/>
      <c r="I35" s="419"/>
      <c r="J35" s="419"/>
      <c r="K35" s="419"/>
      <c r="L35" s="419"/>
      <c r="M35" s="419"/>
      <c r="N35" s="420"/>
      <c r="O35" s="210" t="s">
        <v>96</v>
      </c>
      <c r="P35" s="64">
        <v>1</v>
      </c>
      <c r="Q35" s="62" t="s">
        <v>99</v>
      </c>
      <c r="R35" s="67" t="s">
        <v>94</v>
      </c>
      <c r="S35" s="67" t="s">
        <v>94</v>
      </c>
      <c r="T35" s="75"/>
      <c r="U35" s="65">
        <f t="shared" si="6"/>
        <v>0</v>
      </c>
      <c r="V35" s="40"/>
      <c r="W35" s="14"/>
      <c r="X35" s="40"/>
      <c r="Y35" s="14"/>
      <c r="Z35" s="14"/>
      <c r="AA35" s="14"/>
    </row>
    <row r="36" spans="1:27" ht="15.75" x14ac:dyDescent="0.25">
      <c r="A36" s="287"/>
      <c r="B36" s="181"/>
      <c r="C36" s="48" t="s">
        <v>220</v>
      </c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181"/>
      <c r="P36" s="181"/>
      <c r="Q36" s="181"/>
      <c r="R36" s="181"/>
      <c r="S36" s="181"/>
      <c r="T36" s="181"/>
      <c r="U36" s="288">
        <f>SUM(U38:U41)</f>
        <v>0</v>
      </c>
      <c r="V36" s="72"/>
      <c r="W36" s="14"/>
      <c r="X36" s="14"/>
      <c r="Y36" s="14"/>
      <c r="Z36" s="14"/>
      <c r="AA36" s="14"/>
    </row>
    <row r="37" spans="1:27" x14ac:dyDescent="0.2">
      <c r="A37" s="292"/>
      <c r="B37" s="184"/>
      <c r="C37" s="54"/>
      <c r="D37" s="54"/>
      <c r="E37" s="182"/>
      <c r="F37" s="182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  <c r="U37" s="300"/>
      <c r="V37" s="184"/>
      <c r="W37" s="14"/>
      <c r="X37" s="14"/>
      <c r="Y37" s="14"/>
      <c r="Z37" s="14"/>
      <c r="AA37" s="14"/>
    </row>
    <row r="38" spans="1:27" x14ac:dyDescent="0.2">
      <c r="A38" s="294">
        <v>1</v>
      </c>
      <c r="B38" s="73"/>
      <c r="C38" s="418" t="s">
        <v>4</v>
      </c>
      <c r="D38" s="419"/>
      <c r="E38" s="419"/>
      <c r="F38" s="419"/>
      <c r="G38" s="419"/>
      <c r="H38" s="419"/>
      <c r="I38" s="419"/>
      <c r="J38" s="419"/>
      <c r="K38" s="419"/>
      <c r="L38" s="419"/>
      <c r="M38" s="419"/>
      <c r="N38" s="420"/>
      <c r="O38" s="210" t="s">
        <v>96</v>
      </c>
      <c r="P38" s="64">
        <v>1</v>
      </c>
      <c r="Q38" s="62" t="s">
        <v>99</v>
      </c>
      <c r="R38" s="67" t="s">
        <v>94</v>
      </c>
      <c r="S38" s="67" t="s">
        <v>94</v>
      </c>
      <c r="T38" s="75"/>
      <c r="U38" s="65">
        <f>P38*T38</f>
        <v>0</v>
      </c>
      <c r="V38" s="40"/>
      <c r="W38" s="14"/>
      <c r="X38" s="40"/>
      <c r="Y38" s="14"/>
      <c r="Z38" s="14"/>
      <c r="AA38" s="14"/>
    </row>
    <row r="39" spans="1:27" x14ac:dyDescent="0.2">
      <c r="A39" s="294">
        <v>2</v>
      </c>
      <c r="B39" s="73"/>
      <c r="C39" s="418" t="s">
        <v>2</v>
      </c>
      <c r="D39" s="419"/>
      <c r="E39" s="419"/>
      <c r="F39" s="419"/>
      <c r="G39" s="419"/>
      <c r="H39" s="419"/>
      <c r="I39" s="419"/>
      <c r="J39" s="419"/>
      <c r="K39" s="419"/>
      <c r="L39" s="419"/>
      <c r="M39" s="419"/>
      <c r="N39" s="420"/>
      <c r="O39" s="210" t="s">
        <v>96</v>
      </c>
      <c r="P39" s="64">
        <v>1</v>
      </c>
      <c r="Q39" s="62" t="s">
        <v>99</v>
      </c>
      <c r="R39" s="67" t="s">
        <v>94</v>
      </c>
      <c r="S39" s="67" t="s">
        <v>94</v>
      </c>
      <c r="T39" s="75"/>
      <c r="U39" s="65">
        <f t="shared" ref="U39:U41" si="7">P39*T39</f>
        <v>0</v>
      </c>
      <c r="V39" s="40"/>
      <c r="W39" s="14"/>
      <c r="X39" s="40"/>
      <c r="Y39" s="14"/>
      <c r="Z39" s="14"/>
      <c r="AA39" s="14"/>
    </row>
    <row r="40" spans="1:27" x14ac:dyDescent="0.2">
      <c r="A40" s="294">
        <v>3</v>
      </c>
      <c r="B40" s="73"/>
      <c r="C40" s="418" t="s">
        <v>131</v>
      </c>
      <c r="D40" s="419"/>
      <c r="E40" s="419"/>
      <c r="F40" s="419"/>
      <c r="G40" s="419"/>
      <c r="H40" s="419"/>
      <c r="I40" s="419"/>
      <c r="J40" s="419"/>
      <c r="K40" s="419"/>
      <c r="L40" s="419"/>
      <c r="M40" s="419"/>
      <c r="N40" s="420"/>
      <c r="O40" s="210" t="s">
        <v>96</v>
      </c>
      <c r="P40" s="64">
        <v>1</v>
      </c>
      <c r="Q40" s="62" t="s">
        <v>99</v>
      </c>
      <c r="R40" s="67" t="s">
        <v>94</v>
      </c>
      <c r="S40" s="67" t="s">
        <v>94</v>
      </c>
      <c r="T40" s="75"/>
      <c r="U40" s="65">
        <f t="shared" si="7"/>
        <v>0</v>
      </c>
      <c r="V40" s="40"/>
      <c r="W40" s="14"/>
      <c r="X40" s="40"/>
      <c r="Y40" s="14"/>
      <c r="Z40" s="14"/>
      <c r="AA40" s="14"/>
    </row>
    <row r="41" spans="1:27" x14ac:dyDescent="0.2">
      <c r="A41" s="294">
        <v>4</v>
      </c>
      <c r="B41" s="73"/>
      <c r="C41" s="418" t="s">
        <v>132</v>
      </c>
      <c r="D41" s="419"/>
      <c r="E41" s="419"/>
      <c r="F41" s="419"/>
      <c r="G41" s="419"/>
      <c r="H41" s="419"/>
      <c r="I41" s="419"/>
      <c r="J41" s="419"/>
      <c r="K41" s="419"/>
      <c r="L41" s="419"/>
      <c r="M41" s="419"/>
      <c r="N41" s="420"/>
      <c r="O41" s="210" t="s">
        <v>96</v>
      </c>
      <c r="P41" s="64">
        <v>1</v>
      </c>
      <c r="Q41" s="62" t="s">
        <v>99</v>
      </c>
      <c r="R41" s="67" t="s">
        <v>94</v>
      </c>
      <c r="S41" s="67" t="s">
        <v>94</v>
      </c>
      <c r="T41" s="75"/>
      <c r="U41" s="65">
        <f t="shared" si="7"/>
        <v>0</v>
      </c>
      <c r="V41" s="40"/>
      <c r="W41" s="14"/>
      <c r="X41" s="40"/>
      <c r="Y41" s="14"/>
      <c r="Z41" s="14"/>
      <c r="AA41" s="14"/>
    </row>
    <row r="42" spans="1:27" ht="15.75" x14ac:dyDescent="0.25">
      <c r="A42" s="287"/>
      <c r="B42" s="181"/>
      <c r="C42" s="48" t="s">
        <v>246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50"/>
      <c r="O42" s="181"/>
      <c r="P42" s="181"/>
      <c r="Q42" s="181"/>
      <c r="R42" s="181"/>
      <c r="S42" s="181"/>
      <c r="T42" s="181"/>
      <c r="U42" s="288">
        <f>SUM(U44:U47)</f>
        <v>0</v>
      </c>
      <c r="V42" s="72"/>
      <c r="W42" s="14"/>
      <c r="X42" s="14"/>
      <c r="Y42" s="14"/>
      <c r="Z42" s="14"/>
      <c r="AA42" s="14"/>
    </row>
    <row r="43" spans="1:27" x14ac:dyDescent="0.2">
      <c r="A43" s="292"/>
      <c r="B43" s="184"/>
      <c r="C43" s="54"/>
      <c r="D43" s="54"/>
      <c r="E43" s="182"/>
      <c r="F43" s="182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300"/>
      <c r="V43" s="184"/>
      <c r="W43" s="14"/>
      <c r="X43" s="14"/>
      <c r="Y43" s="14"/>
      <c r="Z43" s="14"/>
      <c r="AA43" s="14"/>
    </row>
    <row r="44" spans="1:27" x14ac:dyDescent="0.2">
      <c r="A44" s="294">
        <v>1</v>
      </c>
      <c r="B44" s="73"/>
      <c r="C44" s="418" t="s">
        <v>4</v>
      </c>
      <c r="D44" s="419"/>
      <c r="E44" s="419"/>
      <c r="F44" s="419"/>
      <c r="G44" s="419"/>
      <c r="H44" s="419"/>
      <c r="I44" s="419"/>
      <c r="J44" s="419"/>
      <c r="K44" s="419"/>
      <c r="L44" s="419"/>
      <c r="M44" s="419"/>
      <c r="N44" s="420"/>
      <c r="O44" s="210" t="s">
        <v>96</v>
      </c>
      <c r="P44" s="64">
        <v>1</v>
      </c>
      <c r="Q44" s="62" t="s">
        <v>99</v>
      </c>
      <c r="R44" s="67" t="s">
        <v>94</v>
      </c>
      <c r="S44" s="67" t="s">
        <v>94</v>
      </c>
      <c r="T44" s="75"/>
      <c r="U44" s="65">
        <f>P44*T44</f>
        <v>0</v>
      </c>
      <c r="V44" s="40"/>
      <c r="W44" s="14"/>
      <c r="X44" s="40"/>
      <c r="Y44" s="14"/>
      <c r="Z44" s="14"/>
      <c r="AA44" s="14"/>
    </row>
    <row r="45" spans="1:27" x14ac:dyDescent="0.2">
      <c r="A45" s="294">
        <v>2</v>
      </c>
      <c r="B45" s="73"/>
      <c r="C45" s="418" t="s">
        <v>2</v>
      </c>
      <c r="D45" s="419"/>
      <c r="E45" s="419"/>
      <c r="F45" s="419"/>
      <c r="G45" s="419"/>
      <c r="H45" s="419"/>
      <c r="I45" s="419"/>
      <c r="J45" s="419"/>
      <c r="K45" s="419"/>
      <c r="L45" s="419"/>
      <c r="M45" s="419"/>
      <c r="N45" s="420"/>
      <c r="O45" s="210" t="s">
        <v>96</v>
      </c>
      <c r="P45" s="64">
        <v>1</v>
      </c>
      <c r="Q45" s="62" t="s">
        <v>99</v>
      </c>
      <c r="R45" s="67" t="s">
        <v>94</v>
      </c>
      <c r="S45" s="67" t="s">
        <v>94</v>
      </c>
      <c r="T45" s="75"/>
      <c r="U45" s="65">
        <f t="shared" ref="U45:U47" si="8">P45*T45</f>
        <v>0</v>
      </c>
      <c r="V45" s="40"/>
      <c r="W45" s="14"/>
      <c r="X45" s="40"/>
      <c r="Y45" s="14"/>
      <c r="Z45" s="14"/>
      <c r="AA45" s="14"/>
    </row>
    <row r="46" spans="1:27" x14ac:dyDescent="0.2">
      <c r="A46" s="294">
        <v>3</v>
      </c>
      <c r="B46" s="73"/>
      <c r="C46" s="418" t="s">
        <v>131</v>
      </c>
      <c r="D46" s="419"/>
      <c r="E46" s="419"/>
      <c r="F46" s="419"/>
      <c r="G46" s="419"/>
      <c r="H46" s="419"/>
      <c r="I46" s="419"/>
      <c r="J46" s="419"/>
      <c r="K46" s="419"/>
      <c r="L46" s="419"/>
      <c r="M46" s="419"/>
      <c r="N46" s="420"/>
      <c r="O46" s="210" t="s">
        <v>96</v>
      </c>
      <c r="P46" s="64">
        <v>1</v>
      </c>
      <c r="Q46" s="62" t="s">
        <v>99</v>
      </c>
      <c r="R46" s="67" t="s">
        <v>94</v>
      </c>
      <c r="S46" s="67" t="s">
        <v>94</v>
      </c>
      <c r="T46" s="75"/>
      <c r="U46" s="65">
        <f t="shared" si="8"/>
        <v>0</v>
      </c>
      <c r="V46" s="40"/>
      <c r="W46" s="14"/>
      <c r="X46" s="40"/>
      <c r="Y46" s="14"/>
      <c r="Z46" s="14"/>
      <c r="AA46" s="14"/>
    </row>
    <row r="47" spans="1:27" x14ac:dyDescent="0.2">
      <c r="A47" s="294">
        <v>4</v>
      </c>
      <c r="B47" s="73"/>
      <c r="C47" s="418" t="s">
        <v>132</v>
      </c>
      <c r="D47" s="419"/>
      <c r="E47" s="419"/>
      <c r="F47" s="419"/>
      <c r="G47" s="419"/>
      <c r="H47" s="419"/>
      <c r="I47" s="419"/>
      <c r="J47" s="419"/>
      <c r="K47" s="419"/>
      <c r="L47" s="419"/>
      <c r="M47" s="419"/>
      <c r="N47" s="420"/>
      <c r="O47" s="210" t="s">
        <v>96</v>
      </c>
      <c r="P47" s="64">
        <v>1</v>
      </c>
      <c r="Q47" s="62" t="s">
        <v>99</v>
      </c>
      <c r="R47" s="67" t="s">
        <v>94</v>
      </c>
      <c r="S47" s="67" t="s">
        <v>94</v>
      </c>
      <c r="T47" s="75"/>
      <c r="U47" s="65">
        <f t="shared" si="8"/>
        <v>0</v>
      </c>
      <c r="V47" s="40"/>
      <c r="W47" s="14"/>
      <c r="X47" s="40"/>
      <c r="Y47" s="14"/>
      <c r="Z47" s="14"/>
      <c r="AA47" s="14"/>
    </row>
    <row r="48" spans="1:27" x14ac:dyDescent="0.2">
      <c r="A48" s="307"/>
      <c r="B48" s="308"/>
      <c r="C48" s="308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308"/>
      <c r="Q48" s="308"/>
      <c r="R48" s="308"/>
      <c r="S48" s="308"/>
      <c r="T48" s="308"/>
      <c r="U48" s="309"/>
      <c r="V48" s="14"/>
      <c r="W48" s="14"/>
      <c r="X48" s="14"/>
      <c r="Y48" s="14"/>
      <c r="Z48" s="14"/>
      <c r="AA48" s="14"/>
    </row>
    <row r="49" spans="21:27" x14ac:dyDescent="0.2">
      <c r="V49" s="14"/>
      <c r="W49" s="14"/>
      <c r="X49" s="14"/>
      <c r="Y49" s="14"/>
      <c r="Z49" s="14"/>
      <c r="AA49" s="14"/>
    </row>
    <row r="50" spans="21:27" x14ac:dyDescent="0.2">
      <c r="V50" s="14"/>
      <c r="W50" s="14"/>
      <c r="X50" s="14"/>
      <c r="Y50" s="14"/>
      <c r="Z50" s="14"/>
      <c r="AA50" s="14"/>
    </row>
    <row r="51" spans="21:27" x14ac:dyDescent="0.2">
      <c r="U51" s="178"/>
      <c r="V51" s="14"/>
      <c r="W51" s="14"/>
      <c r="X51" s="14"/>
      <c r="Y51" s="14"/>
      <c r="Z51" s="14"/>
      <c r="AA51" s="14"/>
    </row>
    <row r="52" spans="21:27" x14ac:dyDescent="0.2">
      <c r="V52" s="14"/>
      <c r="W52" s="14"/>
      <c r="X52" s="14"/>
      <c r="Y52" s="14"/>
      <c r="Z52" s="14"/>
      <c r="AA52" s="14"/>
    </row>
  </sheetData>
  <mergeCells count="31">
    <mergeCell ref="E2:N2"/>
    <mergeCell ref="E3:N3"/>
    <mergeCell ref="E4:N4"/>
    <mergeCell ref="C17:N17"/>
    <mergeCell ref="C18:N18"/>
    <mergeCell ref="C14:N14"/>
    <mergeCell ref="C12:N12"/>
    <mergeCell ref="C28:N28"/>
    <mergeCell ref="C19:N19"/>
    <mergeCell ref="C23:N23"/>
    <mergeCell ref="C24:N24"/>
    <mergeCell ref="C20:N20"/>
    <mergeCell ref="C25:N25"/>
    <mergeCell ref="R5:S5"/>
    <mergeCell ref="C6:N6"/>
    <mergeCell ref="C10:N10"/>
    <mergeCell ref="C11:N11"/>
    <mergeCell ref="C13:N13"/>
    <mergeCell ref="C44:N44"/>
    <mergeCell ref="C45:N45"/>
    <mergeCell ref="C46:N46"/>
    <mergeCell ref="C47:N47"/>
    <mergeCell ref="C29:N29"/>
    <mergeCell ref="C39:N39"/>
    <mergeCell ref="C40:N40"/>
    <mergeCell ref="C41:N41"/>
    <mergeCell ref="C32:N32"/>
    <mergeCell ref="C33:N33"/>
    <mergeCell ref="C34:N34"/>
    <mergeCell ref="C35:N35"/>
    <mergeCell ref="C38:N3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0" fitToHeight="20" orientation="landscape" r:id="rId1"/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 x14ac:dyDescent="0.25">
      <c r="A1" s="318" t="s">
        <v>67</v>
      </c>
      <c r="B1" s="318"/>
      <c r="C1" s="319"/>
      <c r="D1" s="318"/>
      <c r="E1" s="318"/>
      <c r="F1" s="318"/>
      <c r="G1" s="318"/>
    </row>
    <row r="2" spans="1:7" ht="13.5" thickTop="1" x14ac:dyDescent="0.2">
      <c r="A2" s="16" t="s">
        <v>68</v>
      </c>
      <c r="B2" s="17"/>
      <c r="C2" s="320"/>
      <c r="D2" s="320"/>
      <c r="E2" s="320"/>
      <c r="F2" s="320"/>
      <c r="G2" s="321"/>
    </row>
    <row r="3" spans="1:7" x14ac:dyDescent="0.2">
      <c r="A3" s="18" t="s">
        <v>69</v>
      </c>
      <c r="B3" s="19"/>
      <c r="C3" s="322"/>
      <c r="D3" s="322"/>
      <c r="E3" s="322"/>
      <c r="F3" s="322"/>
      <c r="G3" s="323"/>
    </row>
    <row r="4" spans="1:7" ht="13.5" thickBot="1" x14ac:dyDescent="0.25">
      <c r="A4" s="20" t="s">
        <v>70</v>
      </c>
      <c r="B4" s="21"/>
      <c r="C4" s="324"/>
      <c r="D4" s="324"/>
      <c r="E4" s="324"/>
      <c r="F4" s="324"/>
      <c r="G4" s="325"/>
    </row>
    <row r="5" spans="1:7" ht="14.25" thickTop="1" thickBot="1" x14ac:dyDescent="0.25">
      <c r="B5" s="22"/>
      <c r="C5" s="23"/>
      <c r="D5" s="24"/>
    </row>
    <row r="6" spans="1:7" ht="13.5" thickBot="1" x14ac:dyDescent="0.25">
      <c r="A6" s="25" t="s">
        <v>71</v>
      </c>
      <c r="B6" s="26" t="s">
        <v>72</v>
      </c>
      <c r="C6" s="27" t="s">
        <v>73</v>
      </c>
      <c r="D6" s="28" t="s">
        <v>74</v>
      </c>
      <c r="E6" s="29" t="s">
        <v>75</v>
      </c>
      <c r="F6" s="30" t="s">
        <v>76</v>
      </c>
      <c r="G6" s="31" t="s">
        <v>77</v>
      </c>
    </row>
    <row r="7" spans="1:7" ht="14.25" thickTop="1" thickBot="1" x14ac:dyDescent="0.25">
      <c r="A7" s="32"/>
      <c r="B7" s="33"/>
      <c r="C7" s="34"/>
      <c r="D7" s="35"/>
      <c r="E7" s="36"/>
      <c r="F7" s="37"/>
      <c r="G7" s="38"/>
    </row>
  </sheetData>
  <sheetProtection password="C4F5" sheet="1"/>
  <mergeCells count="4">
    <mergeCell ref="A1:G1"/>
    <mergeCell ref="C2:G2"/>
    <mergeCell ref="C3:G3"/>
    <mergeCell ref="C4:G4"/>
  </mergeCells>
  <phoneticPr fontId="15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5"/>
  <sheetViews>
    <sheetView topLeftCell="A22" workbookViewId="0">
      <selection activeCell="K16" sqref="K16"/>
    </sheetView>
  </sheetViews>
  <sheetFormatPr defaultRowHeight="12.75" x14ac:dyDescent="0.2"/>
  <cols>
    <col min="1" max="1" width="2" style="84" customWidth="1"/>
    <col min="2" max="2" width="15" style="84" customWidth="1"/>
    <col min="3" max="3" width="15.85546875" style="84" customWidth="1"/>
    <col min="4" max="4" width="14.5703125" style="84" customWidth="1"/>
    <col min="5" max="5" width="13.5703125" style="84" customWidth="1"/>
    <col min="6" max="6" width="16.5703125" style="84" customWidth="1"/>
    <col min="7" max="7" width="15.28515625" style="84" customWidth="1"/>
    <col min="8" max="16384" width="9.140625" style="84"/>
  </cols>
  <sheetData>
    <row r="1" spans="1:54" ht="24.75" customHeight="1" thickBot="1" x14ac:dyDescent="0.25">
      <c r="A1" s="82" t="s">
        <v>106</v>
      </c>
      <c r="B1" s="83"/>
      <c r="C1" s="83"/>
      <c r="D1" s="83"/>
      <c r="E1" s="83"/>
      <c r="F1" s="83"/>
      <c r="G1" s="83"/>
    </row>
    <row r="2" spans="1:54" ht="12.75" customHeight="1" x14ac:dyDescent="0.2">
      <c r="A2" s="85" t="s">
        <v>9</v>
      </c>
      <c r="B2" s="86"/>
      <c r="C2" s="87" t="s">
        <v>10</v>
      </c>
      <c r="D2" s="87"/>
      <c r="E2" s="86" t="s">
        <v>11</v>
      </c>
      <c r="F2" s="88" t="s">
        <v>12</v>
      </c>
      <c r="G2" s="89" t="s">
        <v>13</v>
      </c>
    </row>
    <row r="3" spans="1:54" ht="3" customHeight="1" x14ac:dyDescent="0.2">
      <c r="A3" s="90"/>
      <c r="B3" s="91"/>
      <c r="C3" s="92"/>
      <c r="D3" s="92"/>
      <c r="E3" s="91"/>
      <c r="F3" s="93"/>
      <c r="G3" s="94"/>
    </row>
    <row r="4" spans="1:54" ht="12" customHeight="1" x14ac:dyDescent="0.2">
      <c r="A4" s="95" t="s">
        <v>14</v>
      </c>
      <c r="B4" s="91"/>
      <c r="C4" s="92"/>
      <c r="D4" s="92"/>
      <c r="E4" s="91"/>
      <c r="F4" s="93" t="s">
        <v>15</v>
      </c>
      <c r="G4" s="96"/>
    </row>
    <row r="5" spans="1:54" ht="12.95" customHeight="1" x14ac:dyDescent="0.2">
      <c r="A5" s="97"/>
      <c r="B5" s="98"/>
      <c r="C5" s="175" t="s">
        <v>249</v>
      </c>
      <c r="D5" s="99"/>
      <c r="E5" s="100"/>
      <c r="F5" s="93" t="s">
        <v>16</v>
      </c>
      <c r="G5" s="94"/>
    </row>
    <row r="6" spans="1:54" ht="12.95" customHeight="1" x14ac:dyDescent="0.2">
      <c r="A6" s="95" t="s">
        <v>17</v>
      </c>
      <c r="B6" s="91"/>
      <c r="C6" s="92"/>
      <c r="D6" s="92"/>
      <c r="E6" s="91"/>
      <c r="F6" s="101" t="s">
        <v>18</v>
      </c>
      <c r="G6" s="102">
        <v>0</v>
      </c>
      <c r="L6" s="103"/>
    </row>
    <row r="7" spans="1:54" ht="12.95" customHeight="1" x14ac:dyDescent="0.2">
      <c r="A7" s="104"/>
      <c r="B7" s="105"/>
      <c r="C7" s="106" t="s">
        <v>268</v>
      </c>
      <c r="D7" s="107"/>
      <c r="E7" s="107"/>
      <c r="F7" s="108" t="s">
        <v>19</v>
      </c>
      <c r="G7" s="102">
        <f>IF(PocetMJ=0,,ROUND((F30+F32)/PocetMJ,1))</f>
        <v>0</v>
      </c>
    </row>
    <row r="8" spans="1:54" x14ac:dyDescent="0.2">
      <c r="A8" s="109" t="s">
        <v>20</v>
      </c>
      <c r="B8" s="93"/>
      <c r="C8" s="332" t="s">
        <v>379</v>
      </c>
      <c r="D8" s="332"/>
      <c r="E8" s="333"/>
      <c r="F8" s="110" t="s">
        <v>21</v>
      </c>
      <c r="G8" s="111" t="s">
        <v>22</v>
      </c>
      <c r="H8" s="112"/>
    </row>
    <row r="9" spans="1:54" x14ac:dyDescent="0.2">
      <c r="A9" s="109" t="s">
        <v>23</v>
      </c>
      <c r="B9" s="93"/>
      <c r="C9" s="332" t="s">
        <v>380</v>
      </c>
      <c r="D9" s="332"/>
      <c r="E9" s="333"/>
      <c r="F9" s="93"/>
      <c r="G9" s="113"/>
      <c r="H9" s="114"/>
    </row>
    <row r="10" spans="1:54" x14ac:dyDescent="0.2">
      <c r="A10" s="109" t="s">
        <v>24</v>
      </c>
      <c r="B10" s="93"/>
      <c r="C10" s="336"/>
      <c r="D10" s="336"/>
      <c r="E10" s="336"/>
      <c r="F10" s="115"/>
      <c r="G10" s="116"/>
      <c r="H10" s="117"/>
    </row>
    <row r="11" spans="1:54" ht="13.5" customHeight="1" x14ac:dyDescent="0.2">
      <c r="A11" s="109" t="s">
        <v>25</v>
      </c>
      <c r="B11" s="93"/>
      <c r="C11" s="336"/>
      <c r="D11" s="336"/>
      <c r="E11" s="336"/>
      <c r="F11" s="118" t="s">
        <v>26</v>
      </c>
      <c r="G11" s="311"/>
      <c r="H11" s="114"/>
      <c r="AX11" s="119"/>
      <c r="AY11" s="119"/>
      <c r="AZ11" s="119"/>
      <c r="BA11" s="119"/>
      <c r="BB11" s="119"/>
    </row>
    <row r="12" spans="1:54" ht="12.75" customHeight="1" x14ac:dyDescent="0.2">
      <c r="A12" s="120" t="s">
        <v>27</v>
      </c>
      <c r="B12" s="91"/>
      <c r="C12" s="337"/>
      <c r="D12" s="337"/>
      <c r="E12" s="337"/>
      <c r="F12" s="121" t="s">
        <v>28</v>
      </c>
      <c r="G12" s="122"/>
      <c r="H12" s="114"/>
    </row>
    <row r="13" spans="1:54" ht="28.5" customHeight="1" thickBot="1" x14ac:dyDescent="0.25">
      <c r="A13" s="123" t="s">
        <v>30</v>
      </c>
      <c r="B13" s="124"/>
      <c r="C13" s="124"/>
      <c r="D13" s="124"/>
      <c r="E13" s="125"/>
      <c r="F13" s="125"/>
      <c r="G13" s="126"/>
      <c r="H13" s="114"/>
    </row>
    <row r="14" spans="1:54" ht="17.25" customHeight="1" thickBot="1" x14ac:dyDescent="0.25">
      <c r="A14" s="127" t="s">
        <v>31</v>
      </c>
      <c r="B14" s="128"/>
      <c r="C14" s="129"/>
      <c r="D14" s="130" t="s">
        <v>32</v>
      </c>
      <c r="E14" s="131"/>
      <c r="F14" s="131"/>
      <c r="G14" s="129"/>
    </row>
    <row r="15" spans="1:54" ht="15.95" customHeight="1" x14ac:dyDescent="0.2">
      <c r="A15" s="132"/>
      <c r="B15" s="133" t="s">
        <v>33</v>
      </c>
      <c r="C15" s="137">
        <v>0</v>
      </c>
      <c r="D15" s="134"/>
      <c r="E15" s="135"/>
      <c r="F15" s="136"/>
      <c r="G15" s="137"/>
    </row>
    <row r="16" spans="1:54" ht="15.95" customHeight="1" x14ac:dyDescent="0.2">
      <c r="A16" s="132" t="s">
        <v>34</v>
      </c>
      <c r="B16" s="133" t="s">
        <v>35</v>
      </c>
      <c r="C16" s="137">
        <v>0</v>
      </c>
      <c r="D16" s="90"/>
      <c r="E16" s="138"/>
      <c r="F16" s="139"/>
      <c r="G16" s="137"/>
    </row>
    <row r="17" spans="1:14" ht="15.95" customHeight="1" x14ac:dyDescent="0.2">
      <c r="A17" s="132" t="s">
        <v>36</v>
      </c>
      <c r="B17" s="133" t="s">
        <v>37</v>
      </c>
      <c r="C17" s="137">
        <f>Rekapitulace!L21</f>
        <v>0</v>
      </c>
      <c r="D17" s="90"/>
      <c r="E17" s="138"/>
      <c r="F17" s="139"/>
      <c r="G17" s="137"/>
    </row>
    <row r="18" spans="1:14" ht="15.95" customHeight="1" x14ac:dyDescent="0.2">
      <c r="A18" s="140" t="s">
        <v>38</v>
      </c>
      <c r="B18" s="141" t="s">
        <v>39</v>
      </c>
      <c r="C18" s="137">
        <f>Rekapitulace!K21</f>
        <v>0</v>
      </c>
      <c r="D18" s="90"/>
      <c r="E18" s="138"/>
      <c r="F18" s="139"/>
      <c r="G18" s="137"/>
    </row>
    <row r="19" spans="1:14" ht="15.95" customHeight="1" x14ac:dyDescent="0.2">
      <c r="A19" s="142" t="s">
        <v>40</v>
      </c>
      <c r="B19" s="133"/>
      <c r="C19" s="137">
        <f>SUM(C15:C18)</f>
        <v>0</v>
      </c>
      <c r="D19" s="90"/>
      <c r="E19" s="138"/>
      <c r="F19" s="139"/>
      <c r="G19" s="137"/>
    </row>
    <row r="20" spans="1:14" ht="15.95" customHeight="1" x14ac:dyDescent="0.2">
      <c r="A20" s="142"/>
      <c r="B20" s="133"/>
      <c r="C20" s="137"/>
      <c r="D20" s="90"/>
      <c r="E20" s="138"/>
      <c r="F20" s="139"/>
      <c r="G20" s="137"/>
    </row>
    <row r="21" spans="1:14" ht="15.95" customHeight="1" x14ac:dyDescent="0.2">
      <c r="A21" s="142" t="s">
        <v>93</v>
      </c>
      <c r="B21" s="133"/>
      <c r="C21" s="137">
        <f>Rekapitulace!M21</f>
        <v>0</v>
      </c>
      <c r="D21" s="90"/>
      <c r="E21" s="138"/>
      <c r="F21" s="139"/>
      <c r="G21" s="137"/>
      <c r="N21" s="143"/>
    </row>
    <row r="22" spans="1:14" ht="15.95" customHeight="1" x14ac:dyDescent="0.2">
      <c r="A22" s="144" t="s">
        <v>41</v>
      </c>
      <c r="B22" s="145"/>
      <c r="C22" s="137">
        <f>C19+C21</f>
        <v>0</v>
      </c>
      <c r="D22" s="90" t="s">
        <v>42</v>
      </c>
      <c r="E22" s="138"/>
      <c r="F22" s="139"/>
      <c r="G22" s="137">
        <v>0</v>
      </c>
    </row>
    <row r="23" spans="1:14" ht="15.95" customHeight="1" thickBot="1" x14ac:dyDescent="0.25">
      <c r="A23" s="334" t="s">
        <v>43</v>
      </c>
      <c r="B23" s="335"/>
      <c r="C23" s="176">
        <f>C19+C21+G23</f>
        <v>0</v>
      </c>
      <c r="D23" s="146" t="s">
        <v>44</v>
      </c>
      <c r="E23" s="147"/>
      <c r="F23" s="148"/>
      <c r="G23" s="137">
        <f>Rekapitulace!N21</f>
        <v>0</v>
      </c>
    </row>
    <row r="24" spans="1:14" x14ac:dyDescent="0.2">
      <c r="A24" s="149" t="s">
        <v>45</v>
      </c>
      <c r="B24" s="150"/>
      <c r="C24" s="151"/>
      <c r="D24" s="150" t="s">
        <v>46</v>
      </c>
      <c r="E24" s="150"/>
      <c r="F24" s="152" t="s">
        <v>47</v>
      </c>
      <c r="G24" s="153"/>
    </row>
    <row r="25" spans="1:14" x14ac:dyDescent="0.2">
      <c r="A25" s="144" t="s">
        <v>48</v>
      </c>
      <c r="B25" s="145"/>
      <c r="C25" s="332" t="s">
        <v>380</v>
      </c>
      <c r="D25" s="332"/>
      <c r="E25" s="333"/>
      <c r="F25" s="156" t="s">
        <v>48</v>
      </c>
      <c r="G25" s="157"/>
    </row>
    <row r="26" spans="1:14" ht="37.5" customHeight="1" x14ac:dyDescent="0.2">
      <c r="A26" s="144" t="s">
        <v>49</v>
      </c>
      <c r="B26" s="158"/>
      <c r="C26" s="310">
        <v>43726</v>
      </c>
      <c r="D26" s="145" t="s">
        <v>49</v>
      </c>
      <c r="E26" s="155"/>
      <c r="F26" s="156" t="s">
        <v>49</v>
      </c>
      <c r="G26" s="157"/>
    </row>
    <row r="27" spans="1:14" x14ac:dyDescent="0.2">
      <c r="A27" s="144"/>
      <c r="B27" s="159"/>
      <c r="C27" s="154"/>
      <c r="D27" s="145"/>
      <c r="E27" s="155"/>
      <c r="F27" s="156"/>
      <c r="G27" s="157"/>
    </row>
    <row r="28" spans="1:14" x14ac:dyDescent="0.2">
      <c r="A28" s="144" t="s">
        <v>50</v>
      </c>
      <c r="B28" s="145"/>
      <c r="C28" s="154"/>
      <c r="D28" s="156" t="s">
        <v>51</v>
      </c>
      <c r="E28" s="154"/>
      <c r="F28" s="160" t="s">
        <v>51</v>
      </c>
      <c r="G28" s="157"/>
    </row>
    <row r="29" spans="1:14" ht="69" customHeight="1" x14ac:dyDescent="0.2">
      <c r="A29" s="144"/>
      <c r="B29" s="145"/>
      <c r="C29" s="161"/>
      <c r="D29" s="162"/>
      <c r="E29" s="161"/>
      <c r="F29" s="145"/>
      <c r="G29" s="157"/>
    </row>
    <row r="30" spans="1:14" x14ac:dyDescent="0.2">
      <c r="A30" s="163" t="s">
        <v>52</v>
      </c>
      <c r="B30" s="164"/>
      <c r="C30" s="165">
        <v>21</v>
      </c>
      <c r="D30" s="164" t="s">
        <v>53</v>
      </c>
      <c r="E30" s="166"/>
      <c r="F30" s="327">
        <f>C23-F32</f>
        <v>0</v>
      </c>
      <c r="G30" s="328"/>
    </row>
    <row r="31" spans="1:14" x14ac:dyDescent="0.2">
      <c r="A31" s="163" t="s">
        <v>54</v>
      </c>
      <c r="B31" s="164"/>
      <c r="C31" s="165">
        <f>SazbaDPH1</f>
        <v>21</v>
      </c>
      <c r="D31" s="164" t="s">
        <v>55</v>
      </c>
      <c r="E31" s="166"/>
      <c r="F31" s="327">
        <f>ROUND(PRODUCT(F30,C31/100),0)</f>
        <v>0</v>
      </c>
      <c r="G31" s="328"/>
    </row>
    <row r="32" spans="1:14" x14ac:dyDescent="0.2">
      <c r="A32" s="163" t="s">
        <v>52</v>
      </c>
      <c r="B32" s="164"/>
      <c r="C32" s="165">
        <v>0</v>
      </c>
      <c r="D32" s="164" t="s">
        <v>55</v>
      </c>
      <c r="E32" s="166"/>
      <c r="F32" s="327">
        <v>0</v>
      </c>
      <c r="G32" s="328"/>
    </row>
    <row r="33" spans="1:8" x14ac:dyDescent="0.2">
      <c r="A33" s="163" t="s">
        <v>54</v>
      </c>
      <c r="B33" s="167"/>
      <c r="C33" s="168">
        <f>SazbaDPH2</f>
        <v>0</v>
      </c>
      <c r="D33" s="164" t="s">
        <v>55</v>
      </c>
      <c r="E33" s="139"/>
      <c r="F33" s="327">
        <f>ROUND(PRODUCT(F32,C33/100),0)</f>
        <v>0</v>
      </c>
      <c r="G33" s="328"/>
    </row>
    <row r="34" spans="1:8" s="172" customFormat="1" ht="19.5" customHeight="1" thickBot="1" x14ac:dyDescent="0.3">
      <c r="A34" s="169" t="s">
        <v>56</v>
      </c>
      <c r="B34" s="170"/>
      <c r="C34" s="170"/>
      <c r="D34" s="170"/>
      <c r="E34" s="171"/>
      <c r="F34" s="329">
        <f>ROUND(SUM(F30:F33),0)</f>
        <v>0</v>
      </c>
      <c r="G34" s="330"/>
    </row>
    <row r="36" spans="1:8" x14ac:dyDescent="0.2">
      <c r="A36" s="173" t="s">
        <v>57</v>
      </c>
      <c r="B36" s="173"/>
      <c r="C36" s="173"/>
      <c r="D36" s="173"/>
      <c r="E36" s="173"/>
      <c r="F36" s="173"/>
      <c r="G36" s="173"/>
      <c r="H36" s="84" t="s">
        <v>58</v>
      </c>
    </row>
    <row r="37" spans="1:8" ht="14.25" customHeight="1" x14ac:dyDescent="0.2">
      <c r="A37" s="173"/>
      <c r="B37" s="331"/>
      <c r="C37" s="331"/>
      <c r="D37" s="331"/>
      <c r="E37" s="331"/>
      <c r="F37" s="331"/>
      <c r="G37" s="331"/>
      <c r="H37" s="84" t="s">
        <v>58</v>
      </c>
    </row>
    <row r="38" spans="1:8" ht="12.75" customHeight="1" x14ac:dyDescent="0.2">
      <c r="A38" s="174"/>
      <c r="B38" s="331"/>
      <c r="C38" s="331"/>
      <c r="D38" s="331"/>
      <c r="E38" s="331"/>
      <c r="F38" s="331"/>
      <c r="G38" s="331"/>
      <c r="H38" s="84" t="s">
        <v>58</v>
      </c>
    </row>
    <row r="39" spans="1:8" x14ac:dyDescent="0.2">
      <c r="A39" s="174"/>
      <c r="B39" s="331"/>
      <c r="C39" s="331"/>
      <c r="D39" s="331"/>
      <c r="E39" s="331"/>
      <c r="F39" s="331"/>
      <c r="G39" s="331"/>
      <c r="H39" s="84" t="s">
        <v>58</v>
      </c>
    </row>
    <row r="40" spans="1:8" x14ac:dyDescent="0.2">
      <c r="A40" s="174"/>
      <c r="B40" s="331"/>
      <c r="C40" s="331"/>
      <c r="D40" s="331"/>
      <c r="E40" s="331"/>
      <c r="F40" s="331"/>
      <c r="G40" s="331"/>
      <c r="H40" s="84" t="s">
        <v>58</v>
      </c>
    </row>
    <row r="41" spans="1:8" x14ac:dyDescent="0.2">
      <c r="A41" s="174"/>
      <c r="B41" s="331"/>
      <c r="C41" s="331"/>
      <c r="D41" s="331"/>
      <c r="E41" s="331"/>
      <c r="F41" s="331"/>
      <c r="G41" s="331"/>
      <c r="H41" s="84" t="s">
        <v>58</v>
      </c>
    </row>
    <row r="42" spans="1:8" x14ac:dyDescent="0.2">
      <c r="A42" s="174"/>
      <c r="B42" s="331"/>
      <c r="C42" s="331"/>
      <c r="D42" s="331"/>
      <c r="E42" s="331"/>
      <c r="F42" s="331"/>
      <c r="G42" s="331"/>
      <c r="H42" s="84" t="s">
        <v>58</v>
      </c>
    </row>
    <row r="43" spans="1:8" x14ac:dyDescent="0.2">
      <c r="A43" s="174"/>
      <c r="B43" s="331"/>
      <c r="C43" s="331"/>
      <c r="D43" s="331"/>
      <c r="E43" s="331"/>
      <c r="F43" s="331"/>
      <c r="G43" s="331"/>
      <c r="H43" s="84" t="s">
        <v>58</v>
      </c>
    </row>
    <row r="44" spans="1:8" x14ac:dyDescent="0.2">
      <c r="A44" s="174"/>
      <c r="B44" s="331"/>
      <c r="C44" s="331"/>
      <c r="D44" s="331"/>
      <c r="E44" s="331"/>
      <c r="F44" s="331"/>
      <c r="G44" s="331"/>
      <c r="H44" s="84" t="s">
        <v>58</v>
      </c>
    </row>
    <row r="45" spans="1:8" ht="0.75" customHeight="1" x14ac:dyDescent="0.2">
      <c r="A45" s="174"/>
      <c r="B45" s="331"/>
      <c r="C45" s="331"/>
      <c r="D45" s="331"/>
      <c r="E45" s="331"/>
      <c r="F45" s="331"/>
      <c r="G45" s="331"/>
      <c r="H45" s="84" t="s">
        <v>58</v>
      </c>
    </row>
    <row r="46" spans="1:8" x14ac:dyDescent="0.2">
      <c r="B46" s="326"/>
      <c r="C46" s="326"/>
      <c r="D46" s="326"/>
      <c r="E46" s="326"/>
      <c r="F46" s="326"/>
      <c r="G46" s="326"/>
    </row>
    <row r="47" spans="1:8" x14ac:dyDescent="0.2">
      <c r="B47" s="326"/>
      <c r="C47" s="326"/>
      <c r="D47" s="326"/>
      <c r="E47" s="326"/>
      <c r="F47" s="326"/>
      <c r="G47" s="326"/>
    </row>
    <row r="48" spans="1:8" x14ac:dyDescent="0.2">
      <c r="B48" s="326"/>
      <c r="C48" s="326"/>
      <c r="D48" s="326"/>
      <c r="E48" s="326"/>
      <c r="F48" s="326"/>
      <c r="G48" s="326"/>
    </row>
    <row r="49" spans="2:7" x14ac:dyDescent="0.2">
      <c r="B49" s="326"/>
      <c r="C49" s="326"/>
      <c r="D49" s="326"/>
      <c r="E49" s="326"/>
      <c r="F49" s="326"/>
      <c r="G49" s="326"/>
    </row>
    <row r="50" spans="2:7" x14ac:dyDescent="0.2">
      <c r="B50" s="326"/>
      <c r="C50" s="326"/>
      <c r="D50" s="326"/>
      <c r="E50" s="326"/>
      <c r="F50" s="326"/>
      <c r="G50" s="326"/>
    </row>
    <row r="51" spans="2:7" x14ac:dyDescent="0.2">
      <c r="B51" s="326"/>
      <c r="C51" s="326"/>
      <c r="D51" s="326"/>
      <c r="E51" s="326"/>
      <c r="F51" s="326"/>
      <c r="G51" s="326"/>
    </row>
    <row r="52" spans="2:7" x14ac:dyDescent="0.2">
      <c r="B52" s="326"/>
      <c r="C52" s="326"/>
      <c r="D52" s="326"/>
      <c r="E52" s="326"/>
      <c r="F52" s="326"/>
      <c r="G52" s="326"/>
    </row>
    <row r="53" spans="2:7" x14ac:dyDescent="0.2">
      <c r="B53" s="326"/>
      <c r="C53" s="326"/>
      <c r="D53" s="326"/>
      <c r="E53" s="326"/>
      <c r="F53" s="326"/>
      <c r="G53" s="326"/>
    </row>
    <row r="54" spans="2:7" x14ac:dyDescent="0.2">
      <c r="B54" s="326"/>
      <c r="C54" s="326"/>
      <c r="D54" s="326"/>
      <c r="E54" s="326"/>
      <c r="F54" s="326"/>
      <c r="G54" s="326"/>
    </row>
    <row r="55" spans="2:7" x14ac:dyDescent="0.2">
      <c r="B55" s="326"/>
      <c r="C55" s="326"/>
      <c r="D55" s="326"/>
      <c r="E55" s="326"/>
      <c r="F55" s="326"/>
      <c r="G55" s="326"/>
    </row>
  </sheetData>
  <mergeCells count="23">
    <mergeCell ref="C25:E25"/>
    <mergeCell ref="A23:B23"/>
    <mergeCell ref="C8:E8"/>
    <mergeCell ref="C9:E9"/>
    <mergeCell ref="C10:E10"/>
    <mergeCell ref="C11:E11"/>
    <mergeCell ref="C12:E12"/>
    <mergeCell ref="B55:G55"/>
    <mergeCell ref="F30:G30"/>
    <mergeCell ref="B46:G46"/>
    <mergeCell ref="B47:G47"/>
    <mergeCell ref="B48:G48"/>
    <mergeCell ref="B49:G49"/>
    <mergeCell ref="F31:G31"/>
    <mergeCell ref="F32:G32"/>
    <mergeCell ref="F33:G33"/>
    <mergeCell ref="B53:G53"/>
    <mergeCell ref="B54:G54"/>
    <mergeCell ref="B50:G50"/>
    <mergeCell ref="F34:G34"/>
    <mergeCell ref="B51:G51"/>
    <mergeCell ref="B37:G45"/>
    <mergeCell ref="B52:G52"/>
  </mergeCells>
  <phoneticPr fontId="22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&amp;LZpracováno programem BUILDpower,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23"/>
  <sheetViews>
    <sheetView view="pageBreakPreview" zoomScale="120" zoomScaleNormal="100" zoomScaleSheetLayoutView="120" workbookViewId="0">
      <selection activeCell="C23" sqref="C23"/>
    </sheetView>
  </sheetViews>
  <sheetFormatPr defaultRowHeight="12.75" x14ac:dyDescent="0.2"/>
  <cols>
    <col min="1" max="1" width="6.7109375" customWidth="1"/>
    <col min="11" max="15" width="15.7109375" customWidth="1"/>
    <col min="17" max="17" width="15.42578125" customWidth="1"/>
  </cols>
  <sheetData>
    <row r="3" spans="1:15" ht="28.5" customHeight="1" x14ac:dyDescent="0.2">
      <c r="B3" s="61" t="str">
        <f>'Krycí list'!A1</f>
        <v>OCENĚNÝ POLOŽKOVÝ SOUPIS PRACÍ S VÝKAZEM VÝMĚR</v>
      </c>
    </row>
    <row r="4" spans="1:15" ht="15.75" x14ac:dyDescent="0.25">
      <c r="B4" s="55" t="s">
        <v>97</v>
      </c>
      <c r="C4" s="56"/>
      <c r="D4" s="341" t="str">
        <f>'Krycí list'!C7</f>
        <v>PAVILON PROF. KÁBRTA</v>
      </c>
      <c r="E4" s="341"/>
      <c r="F4" s="341"/>
      <c r="G4" s="341"/>
      <c r="H4" s="341"/>
      <c r="I4" s="341"/>
      <c r="J4" s="341"/>
    </row>
    <row r="5" spans="1:15" ht="15.75" x14ac:dyDescent="0.25">
      <c r="B5" s="57" t="s">
        <v>98</v>
      </c>
      <c r="C5" s="58"/>
      <c r="D5" s="341" t="str">
        <f>'Krycí list'!C5</f>
        <v>SO 001 - OBJEKT 15</v>
      </c>
      <c r="E5" s="341"/>
      <c r="F5" s="341"/>
      <c r="G5" s="341"/>
      <c r="H5" s="341"/>
      <c r="I5" s="341"/>
      <c r="J5" s="341"/>
    </row>
    <row r="6" spans="1:15" ht="15.75" x14ac:dyDescent="0.25">
      <c r="B6" s="59" t="s">
        <v>95</v>
      </c>
      <c r="C6" s="60"/>
      <c r="D6" s="341" t="s">
        <v>7</v>
      </c>
      <c r="E6" s="341"/>
      <c r="F6" s="341"/>
      <c r="G6" s="341"/>
      <c r="H6" s="341"/>
      <c r="I6" s="341"/>
      <c r="J6" s="341"/>
    </row>
    <row r="8" spans="1:15" ht="25.5" x14ac:dyDescent="0.2">
      <c r="A8" s="68" t="s">
        <v>103</v>
      </c>
      <c r="B8" s="342" t="s">
        <v>102</v>
      </c>
      <c r="C8" s="343"/>
      <c r="D8" s="343"/>
      <c r="E8" s="343"/>
      <c r="F8" s="343"/>
      <c r="G8" s="343"/>
      <c r="H8" s="343"/>
      <c r="I8" s="343"/>
      <c r="J8" s="344"/>
      <c r="K8" s="77" t="s">
        <v>86</v>
      </c>
      <c r="L8" s="77" t="s">
        <v>88</v>
      </c>
      <c r="M8" s="77" t="s">
        <v>93</v>
      </c>
      <c r="N8" s="79" t="s">
        <v>59</v>
      </c>
      <c r="O8" s="78" t="s">
        <v>6</v>
      </c>
    </row>
    <row r="9" spans="1:15" x14ac:dyDescent="0.2">
      <c r="B9" s="71"/>
      <c r="C9" s="14"/>
      <c r="D9" s="14"/>
      <c r="E9" s="14"/>
      <c r="F9" s="14"/>
      <c r="G9" s="14"/>
      <c r="H9" s="14"/>
      <c r="I9" s="14"/>
      <c r="J9" s="14"/>
    </row>
    <row r="10" spans="1:15" x14ac:dyDescent="0.2">
      <c r="A10" s="68">
        <v>1</v>
      </c>
      <c r="B10" s="339" t="s">
        <v>136</v>
      </c>
      <c r="C10" s="338"/>
      <c r="D10" s="338"/>
      <c r="E10" s="338"/>
      <c r="F10" s="338"/>
      <c r="G10" s="338"/>
      <c r="H10" s="338"/>
      <c r="I10" s="338"/>
      <c r="J10" s="338"/>
      <c r="K10" s="65">
        <f>SK!S15+SK!S132+SK!S144+SK!S177</f>
        <v>0</v>
      </c>
      <c r="L10" s="65">
        <f>SK!U15+SK!U132+SK!U144+SK!U177</f>
        <v>0</v>
      </c>
      <c r="M10" s="65">
        <f>SK!U191</f>
        <v>0</v>
      </c>
      <c r="N10" s="65">
        <f>VRN!U8</f>
        <v>0</v>
      </c>
      <c r="O10" s="65">
        <f t="shared" ref="O10:O15" si="0">SUM(K10:N10)</f>
        <v>0</v>
      </c>
    </row>
    <row r="11" spans="1:15" x14ac:dyDescent="0.2">
      <c r="A11" s="68">
        <v>2</v>
      </c>
      <c r="B11" s="339" t="s">
        <v>133</v>
      </c>
      <c r="C11" s="338"/>
      <c r="D11" s="338"/>
      <c r="E11" s="338"/>
      <c r="F11" s="338"/>
      <c r="G11" s="338"/>
      <c r="H11" s="338"/>
      <c r="I11" s="338"/>
      <c r="J11" s="338"/>
      <c r="K11" s="65">
        <f>ACCESS!S15+ACCESS!S67+ACCESS!S73+ACCESS!S85</f>
        <v>0</v>
      </c>
      <c r="L11" s="65">
        <f>ACCESS!U15+ACCESS!U67+ACCESS!U73+ACCESS!U85</f>
        <v>0</v>
      </c>
      <c r="M11" s="65">
        <f>ACCESS!U90</f>
        <v>0</v>
      </c>
      <c r="N11" s="65">
        <f>VRN!U15</f>
        <v>0</v>
      </c>
      <c r="O11" s="65">
        <f t="shared" si="0"/>
        <v>0</v>
      </c>
    </row>
    <row r="12" spans="1:15" x14ac:dyDescent="0.2">
      <c r="A12" s="68">
        <v>3</v>
      </c>
      <c r="B12" s="339" t="s">
        <v>148</v>
      </c>
      <c r="C12" s="338"/>
      <c r="D12" s="338"/>
      <c r="E12" s="338"/>
      <c r="F12" s="338"/>
      <c r="G12" s="338"/>
      <c r="H12" s="338"/>
      <c r="I12" s="338"/>
      <c r="J12" s="338"/>
      <c r="K12" s="65">
        <f>CCTV!S14+CCTV!S30+CCTV!S36+CCTV!S42</f>
        <v>0</v>
      </c>
      <c r="L12" s="65">
        <f>CCTV!U14+CCTV!U30+CCTV!U36+CCTV!U42</f>
        <v>0</v>
      </c>
      <c r="M12" s="65">
        <f>CCTV!U47</f>
        <v>0</v>
      </c>
      <c r="N12" s="65">
        <f>VRN!U21</f>
        <v>0</v>
      </c>
      <c r="O12" s="65">
        <f>SUM(K12:N12)</f>
        <v>0</v>
      </c>
    </row>
    <row r="13" spans="1:15" x14ac:dyDescent="0.2">
      <c r="A13" s="68">
        <v>4</v>
      </c>
      <c r="B13" s="339" t="s">
        <v>113</v>
      </c>
      <c r="C13" s="338"/>
      <c r="D13" s="338"/>
      <c r="E13" s="338"/>
      <c r="F13" s="338"/>
      <c r="G13" s="338"/>
      <c r="H13" s="338"/>
      <c r="I13" s="338"/>
      <c r="J13" s="338"/>
      <c r="K13" s="65">
        <f>'AKTIVNI PRVKY'!S15+'AKTIVNI PRVKY'!S91+'AKTIVNI PRVKY'!S97+'AKTIVNI PRVKY'!S103</f>
        <v>0</v>
      </c>
      <c r="L13" s="65">
        <f>'AKTIVNI PRVKY'!U15+'AKTIVNI PRVKY'!U91+'AKTIVNI PRVKY'!U97+'AKTIVNI PRVKY'!U103</f>
        <v>0</v>
      </c>
      <c r="M13" s="65">
        <f>'AKTIVNI PRVKY'!U108</f>
        <v>0</v>
      </c>
      <c r="N13" s="65">
        <f>VRN!U26</f>
        <v>0</v>
      </c>
      <c r="O13" s="65">
        <f t="shared" si="0"/>
        <v>0</v>
      </c>
    </row>
    <row r="14" spans="1:15" x14ac:dyDescent="0.2">
      <c r="A14" s="68">
        <v>5</v>
      </c>
      <c r="B14" s="339" t="s">
        <v>293</v>
      </c>
      <c r="C14" s="338"/>
      <c r="D14" s="338"/>
      <c r="E14" s="338"/>
      <c r="F14" s="338"/>
      <c r="G14" s="338"/>
      <c r="H14" s="338"/>
      <c r="I14" s="338"/>
      <c r="J14" s="338"/>
      <c r="K14" s="65">
        <f>EPS!S15+EPS!S106+EPS!S112+EPS!S136</f>
        <v>0</v>
      </c>
      <c r="L14" s="65">
        <f>EPS!U15+EPS!U106+EPS!U112+EPS!U136</f>
        <v>0</v>
      </c>
      <c r="M14" s="65">
        <f>EPS!U144</f>
        <v>0</v>
      </c>
      <c r="N14" s="65">
        <f>VRN!U30</f>
        <v>0</v>
      </c>
      <c r="O14" s="65">
        <f t="shared" si="0"/>
        <v>0</v>
      </c>
    </row>
    <row r="15" spans="1:15" s="227" customFormat="1" x14ac:dyDescent="0.2">
      <c r="A15" s="62">
        <v>6</v>
      </c>
      <c r="B15" s="339" t="s">
        <v>276</v>
      </c>
      <c r="C15" s="340"/>
      <c r="D15" s="340"/>
      <c r="E15" s="340"/>
      <c r="F15" s="340"/>
      <c r="G15" s="340"/>
      <c r="H15" s="340"/>
      <c r="I15" s="340"/>
      <c r="J15" s="340"/>
      <c r="K15" s="229">
        <f>PZTS!S15+PZTS!S67+PZTS!S73+PZTS!S88</f>
        <v>0</v>
      </c>
      <c r="L15" s="229">
        <f>PZTS!U15+PZTS!U67+PZTS!U73+PZTS!U88</f>
        <v>0</v>
      </c>
      <c r="M15" s="229">
        <f>PZTS!U93</f>
        <v>0</v>
      </c>
      <c r="N15" s="229">
        <f>VRN!U36</f>
        <v>0</v>
      </c>
      <c r="O15" s="229">
        <f t="shared" si="0"/>
        <v>0</v>
      </c>
    </row>
    <row r="16" spans="1:15" x14ac:dyDescent="0.2">
      <c r="A16" s="68">
        <v>7</v>
      </c>
      <c r="B16" s="339" t="s">
        <v>245</v>
      </c>
      <c r="C16" s="338"/>
      <c r="D16" s="338"/>
      <c r="E16" s="338"/>
      <c r="F16" s="338"/>
      <c r="G16" s="338"/>
      <c r="H16" s="338"/>
      <c r="I16" s="338"/>
      <c r="J16" s="338"/>
      <c r="K16" s="65">
        <f>'ZEMNÍ PRÁCE'!S13+'ZEMNÍ PRÁCE'!S50+'ZEMNÍ PRÁCE'!S56+'ZEMNÍ PRÁCE'!S119</f>
        <v>0</v>
      </c>
      <c r="L16" s="65">
        <f>'ZEMNÍ PRÁCE'!U13+'ZEMNÍ PRÁCE'!U50+'ZEMNÍ PRÁCE'!U56+'ZEMNÍ PRÁCE'!U119</f>
        <v>0</v>
      </c>
      <c r="M16" s="65">
        <f>'ZEMNÍ PRÁCE'!U124</f>
        <v>0</v>
      </c>
      <c r="N16" s="65">
        <f>VRN!U42</f>
        <v>0</v>
      </c>
      <c r="O16" s="65">
        <f>SUM(K16:N16)</f>
        <v>0</v>
      </c>
    </row>
    <row r="17" spans="1:15" x14ac:dyDescent="0.2">
      <c r="A17" s="68"/>
      <c r="B17" s="339"/>
      <c r="C17" s="338"/>
      <c r="D17" s="338"/>
      <c r="E17" s="338"/>
      <c r="F17" s="338"/>
      <c r="G17" s="338"/>
      <c r="H17" s="338"/>
      <c r="I17" s="338"/>
      <c r="J17" s="338"/>
      <c r="K17" s="65"/>
      <c r="L17" s="65"/>
      <c r="M17" s="65"/>
      <c r="N17" s="65"/>
      <c r="O17" s="65"/>
    </row>
    <row r="18" spans="1:15" x14ac:dyDescent="0.2">
      <c r="A18" s="68"/>
      <c r="B18" s="339"/>
      <c r="C18" s="338"/>
      <c r="D18" s="338"/>
      <c r="E18" s="338"/>
      <c r="F18" s="338"/>
      <c r="G18" s="338"/>
      <c r="H18" s="338"/>
      <c r="I18" s="338"/>
      <c r="J18" s="338"/>
      <c r="K18" s="65"/>
      <c r="L18" s="65"/>
      <c r="M18" s="65"/>
      <c r="N18" s="65"/>
      <c r="O18" s="65"/>
    </row>
    <row r="19" spans="1:15" x14ac:dyDescent="0.2">
      <c r="A19" s="68"/>
      <c r="B19" s="339"/>
      <c r="C19" s="338"/>
      <c r="D19" s="338"/>
      <c r="E19" s="338"/>
      <c r="F19" s="338"/>
      <c r="G19" s="338"/>
      <c r="H19" s="338"/>
      <c r="I19" s="338"/>
      <c r="J19" s="338"/>
      <c r="K19" s="65"/>
      <c r="L19" s="65"/>
      <c r="M19" s="65"/>
      <c r="N19" s="65"/>
      <c r="O19" s="65"/>
    </row>
    <row r="21" spans="1:15" x14ac:dyDescent="0.2">
      <c r="B21" s="338" t="s">
        <v>8</v>
      </c>
      <c r="C21" s="338"/>
      <c r="D21" s="338"/>
      <c r="E21" s="338"/>
      <c r="F21" s="338"/>
      <c r="G21" s="338"/>
      <c r="H21" s="338"/>
      <c r="I21" s="338"/>
      <c r="J21" s="338"/>
      <c r="K21" s="65">
        <f>SUM(K10:K20)</f>
        <v>0</v>
      </c>
      <c r="L21" s="65">
        <f>SUM(L10:L20)</f>
        <v>0</v>
      </c>
      <c r="M21" s="65">
        <f>SUM(M10:M20)</f>
        <v>0</v>
      </c>
      <c r="N21" s="65">
        <f>SUM(N10:N20)</f>
        <v>0</v>
      </c>
      <c r="O21" s="65">
        <f>SUM(O10:O20)</f>
        <v>0</v>
      </c>
    </row>
    <row r="23" spans="1:15" x14ac:dyDescent="0.2">
      <c r="C23" s="242" t="s">
        <v>381</v>
      </c>
    </row>
  </sheetData>
  <mergeCells count="15">
    <mergeCell ref="B12:J12"/>
    <mergeCell ref="B13:J13"/>
    <mergeCell ref="D4:J4"/>
    <mergeCell ref="D5:J5"/>
    <mergeCell ref="D6:J6"/>
    <mergeCell ref="B8:J8"/>
    <mergeCell ref="B10:J10"/>
    <mergeCell ref="B11:J11"/>
    <mergeCell ref="B21:J21"/>
    <mergeCell ref="B14:J14"/>
    <mergeCell ref="B15:J15"/>
    <mergeCell ref="B16:J16"/>
    <mergeCell ref="B17:J17"/>
    <mergeCell ref="B18:J18"/>
    <mergeCell ref="B19:J19"/>
  </mergeCells>
  <phoneticPr fontId="15" type="noConversion"/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99"/>
  <sheetViews>
    <sheetView view="pageBreakPreview" zoomScaleNormal="100" zoomScaleSheetLayoutView="100" workbookViewId="0">
      <selection activeCell="V15" sqref="V15"/>
    </sheetView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10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25.7109375" customWidth="1"/>
    <col min="23" max="23" width="4.7109375" customWidth="1"/>
    <col min="24" max="25" width="12.7109375" customWidth="1"/>
    <col min="27" max="27" width="14.7109375" bestFit="1" customWidth="1"/>
  </cols>
  <sheetData>
    <row r="1" spans="1:28" ht="28.5" customHeight="1" x14ac:dyDescent="0.2">
      <c r="A1" s="279"/>
      <c r="B1" s="198"/>
      <c r="C1" s="280" t="str">
        <f>'Krycí list'!A1</f>
        <v>OCENĚNÝ POLOŽKOVÝ SOUPIS PRACÍ S VÝKAZEM VÝMĚR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281"/>
      <c r="V1" s="281"/>
      <c r="W1" s="14"/>
      <c r="X1" s="14"/>
      <c r="Y1" s="14"/>
      <c r="Z1" s="14"/>
      <c r="AA1" s="14"/>
      <c r="AB1" s="14"/>
    </row>
    <row r="2" spans="1:28" ht="15.75" x14ac:dyDescent="0.25">
      <c r="A2" s="282"/>
      <c r="B2" s="14"/>
      <c r="C2" s="55" t="s">
        <v>97</v>
      </c>
      <c r="D2" s="56"/>
      <c r="E2" s="381" t="str">
        <f>'Krycí list'!C7</f>
        <v>PAVILON PROF. KÁBRTA</v>
      </c>
      <c r="F2" s="382"/>
      <c r="G2" s="382"/>
      <c r="H2" s="382"/>
      <c r="I2" s="382"/>
      <c r="J2" s="382"/>
      <c r="K2" s="382"/>
      <c r="L2" s="382"/>
      <c r="M2" s="382"/>
      <c r="N2" s="383"/>
      <c r="O2" s="278"/>
      <c r="P2" s="14"/>
      <c r="Q2" s="14"/>
      <c r="R2" s="14"/>
      <c r="S2" s="14"/>
      <c r="T2" s="14"/>
      <c r="U2" s="283"/>
      <c r="V2" s="283"/>
      <c r="W2" s="14"/>
      <c r="X2" s="14"/>
      <c r="Y2" s="14"/>
      <c r="Z2" s="14"/>
      <c r="AA2" s="14"/>
      <c r="AB2" s="14"/>
    </row>
    <row r="3" spans="1:28" ht="15.75" x14ac:dyDescent="0.25">
      <c r="A3" s="282"/>
      <c r="B3" s="14"/>
      <c r="C3" s="57" t="s">
        <v>98</v>
      </c>
      <c r="D3" s="58"/>
      <c r="E3" s="381" t="str">
        <f>'Krycí list'!C5</f>
        <v>SO 001 - OBJEKT 15</v>
      </c>
      <c r="F3" s="382"/>
      <c r="G3" s="382"/>
      <c r="H3" s="382"/>
      <c r="I3" s="382"/>
      <c r="J3" s="382"/>
      <c r="K3" s="382"/>
      <c r="L3" s="382"/>
      <c r="M3" s="382"/>
      <c r="N3" s="383"/>
      <c r="O3" s="278"/>
      <c r="P3" s="14"/>
      <c r="Q3" s="14"/>
      <c r="R3" s="14"/>
      <c r="S3" s="14"/>
      <c r="T3" s="14"/>
      <c r="U3" s="283"/>
      <c r="V3" s="283"/>
      <c r="W3" s="14"/>
      <c r="X3" s="14"/>
      <c r="Y3" s="14"/>
      <c r="Z3" s="14"/>
      <c r="AA3" s="14"/>
      <c r="AB3" s="14"/>
    </row>
    <row r="4" spans="1:28" ht="15.75" x14ac:dyDescent="0.25">
      <c r="A4" s="282"/>
      <c r="B4" s="14"/>
      <c r="C4" s="59" t="s">
        <v>95</v>
      </c>
      <c r="D4" s="60"/>
      <c r="E4" s="384" t="str">
        <f>Rekapitulace!B10</f>
        <v>Strukturovaná kabeláž - SK, Interkom</v>
      </c>
      <c r="F4" s="385"/>
      <c r="G4" s="385"/>
      <c r="H4" s="385"/>
      <c r="I4" s="385"/>
      <c r="J4" s="385"/>
      <c r="K4" s="385"/>
      <c r="L4" s="385"/>
      <c r="M4" s="385"/>
      <c r="N4" s="386"/>
      <c r="O4" s="278"/>
      <c r="P4" s="14"/>
      <c r="Q4" s="14"/>
      <c r="R4" s="14"/>
      <c r="S4" s="14"/>
      <c r="T4" s="14"/>
      <c r="U4" s="283"/>
      <c r="V4" s="283"/>
      <c r="W4" s="14"/>
      <c r="X4" s="14"/>
      <c r="Y4" s="14"/>
      <c r="Z4" s="14"/>
      <c r="AA4" s="14"/>
      <c r="AB4" s="14"/>
    </row>
    <row r="5" spans="1:28" ht="15.75" customHeight="1" x14ac:dyDescent="0.2">
      <c r="A5" s="28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393"/>
      <c r="S5" s="393"/>
      <c r="T5" s="277"/>
      <c r="U5" s="284"/>
      <c r="V5" s="284"/>
      <c r="W5" s="14"/>
      <c r="X5" s="14"/>
      <c r="Y5" s="14"/>
      <c r="Z5" s="14"/>
      <c r="AA5" s="14"/>
      <c r="AB5" s="14"/>
    </row>
    <row r="6" spans="1:28" x14ac:dyDescent="0.2">
      <c r="A6" s="394" t="s">
        <v>203</v>
      </c>
      <c r="B6" s="45" t="s">
        <v>0</v>
      </c>
      <c r="C6" s="342" t="s">
        <v>102</v>
      </c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4"/>
      <c r="O6" s="276" t="s">
        <v>107</v>
      </c>
      <c r="P6" s="62" t="s">
        <v>90</v>
      </c>
      <c r="Q6" s="62" t="s">
        <v>85</v>
      </c>
      <c r="R6" s="63" t="s">
        <v>86</v>
      </c>
      <c r="S6" s="63" t="s">
        <v>87</v>
      </c>
      <c r="T6" s="63" t="s">
        <v>88</v>
      </c>
      <c r="U6" s="63" t="s">
        <v>89</v>
      </c>
      <c r="V6" s="68" t="s">
        <v>376</v>
      </c>
      <c r="W6" s="14"/>
      <c r="X6" s="14"/>
      <c r="Y6" s="14"/>
      <c r="Z6" s="14"/>
      <c r="AA6" s="14"/>
      <c r="AB6" s="14"/>
    </row>
    <row r="7" spans="1:28" x14ac:dyDescent="0.2">
      <c r="A7" s="395"/>
      <c r="B7" s="191" t="s">
        <v>100</v>
      </c>
      <c r="C7" s="70" t="s">
        <v>101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69"/>
      <c r="O7" s="14"/>
      <c r="P7" s="14"/>
      <c r="Q7" s="14"/>
      <c r="R7" s="14"/>
      <c r="S7" s="14"/>
      <c r="T7" s="14"/>
      <c r="U7" s="283"/>
      <c r="V7" s="297"/>
      <c r="W7" s="14"/>
      <c r="X7" s="14"/>
      <c r="Y7" s="14"/>
      <c r="Z7" s="14"/>
      <c r="AA7" s="14"/>
      <c r="AB7" s="14"/>
    </row>
    <row r="8" spans="1:28" ht="15" x14ac:dyDescent="0.2">
      <c r="A8" s="396"/>
      <c r="B8" s="188"/>
      <c r="C8" s="397" t="s">
        <v>104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9"/>
      <c r="O8" s="244"/>
      <c r="P8" s="14"/>
      <c r="Q8" s="14"/>
      <c r="R8" s="14"/>
      <c r="S8" s="14"/>
      <c r="T8" s="14"/>
      <c r="U8" s="283"/>
      <c r="V8" s="297"/>
      <c r="W8" s="14"/>
      <c r="X8" s="247"/>
      <c r="Y8" s="14"/>
      <c r="Z8" s="14"/>
      <c r="AA8" s="248"/>
      <c r="AB8" s="14"/>
    </row>
    <row r="9" spans="1:28" ht="15" x14ac:dyDescent="0.2">
      <c r="A9" s="285"/>
      <c r="B9" s="240"/>
      <c r="C9" s="241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14"/>
      <c r="Q9" s="14"/>
      <c r="R9" s="14"/>
      <c r="S9" s="14"/>
      <c r="T9" s="14"/>
      <c r="U9" s="283"/>
      <c r="V9" s="297"/>
      <c r="W9" s="14"/>
      <c r="X9" s="247"/>
      <c r="Y9" s="14"/>
      <c r="Z9" s="14"/>
      <c r="AA9" s="248"/>
      <c r="AB9" s="14"/>
    </row>
    <row r="10" spans="1:28" ht="48" customHeight="1" x14ac:dyDescent="0.25">
      <c r="A10" s="285"/>
      <c r="B10" s="240"/>
      <c r="C10" s="351" t="s">
        <v>377</v>
      </c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2"/>
      <c r="V10" s="297"/>
      <c r="W10" s="14"/>
      <c r="X10" s="247"/>
      <c r="Y10" s="14"/>
      <c r="Z10" s="14"/>
      <c r="AA10" s="248"/>
      <c r="AB10" s="14"/>
    </row>
    <row r="11" spans="1:28" ht="15.75" x14ac:dyDescent="0.25">
      <c r="A11" s="285"/>
      <c r="B11" s="240"/>
      <c r="C11" s="351" t="s">
        <v>371</v>
      </c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2"/>
      <c r="V11" s="297"/>
      <c r="W11" s="14"/>
      <c r="X11" s="247"/>
      <c r="Y11" s="14"/>
      <c r="Z11" s="14"/>
      <c r="AA11" s="248"/>
      <c r="AB11" s="14"/>
    </row>
    <row r="12" spans="1:28" s="242" customFormat="1" ht="15.75" x14ac:dyDescent="0.25">
      <c r="A12" s="285"/>
      <c r="B12" s="240"/>
      <c r="C12" s="351" t="s">
        <v>378</v>
      </c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351"/>
      <c r="U12" s="352"/>
      <c r="V12" s="297"/>
      <c r="W12" s="14"/>
      <c r="X12" s="247"/>
      <c r="Y12" s="14"/>
      <c r="Z12" s="14"/>
      <c r="AA12" s="248"/>
      <c r="AB12" s="14"/>
    </row>
    <row r="13" spans="1:28" s="47" customFormat="1" ht="15.75" x14ac:dyDescent="0.25">
      <c r="A13" s="57"/>
      <c r="B13" s="58"/>
      <c r="C13" s="58"/>
      <c r="D13" s="58"/>
      <c r="E13" s="400"/>
      <c r="F13" s="400"/>
      <c r="G13" s="400"/>
      <c r="H13" s="400"/>
      <c r="I13" s="400"/>
      <c r="J13" s="400"/>
      <c r="K13" s="400"/>
      <c r="L13" s="400"/>
      <c r="M13" s="400"/>
      <c r="N13" s="400"/>
      <c r="O13" s="278"/>
      <c r="P13" s="58"/>
      <c r="Q13" s="58"/>
      <c r="R13" s="58"/>
      <c r="S13" s="58"/>
      <c r="T13" s="58"/>
      <c r="U13" s="286"/>
      <c r="V13" s="286"/>
      <c r="W13" s="58"/>
      <c r="X13" s="249"/>
      <c r="Y13" s="249"/>
      <c r="Z13" s="58"/>
      <c r="AA13" s="58"/>
      <c r="AB13" s="58"/>
    </row>
    <row r="14" spans="1:28" ht="15.75" x14ac:dyDescent="0.25">
      <c r="A14" s="287"/>
      <c r="B14" s="181"/>
      <c r="C14" s="48" t="s">
        <v>3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0"/>
      <c r="O14" s="181"/>
      <c r="P14" s="181"/>
      <c r="Q14" s="181"/>
      <c r="R14" s="181"/>
      <c r="S14" s="181"/>
      <c r="T14" s="181"/>
      <c r="U14" s="288">
        <f>S15+U15</f>
        <v>0</v>
      </c>
      <c r="V14" s="298"/>
      <c r="W14" s="58"/>
      <c r="X14" s="249"/>
      <c r="Y14" s="249"/>
      <c r="Z14" s="58"/>
      <c r="AA14" s="58"/>
      <c r="AB14" s="14"/>
    </row>
    <row r="15" spans="1:28" ht="15.75" x14ac:dyDescent="0.25">
      <c r="A15" s="287"/>
      <c r="B15" s="181"/>
      <c r="C15" s="192"/>
      <c r="D15" s="19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1"/>
      <c r="Q15" s="181"/>
      <c r="R15" s="181"/>
      <c r="S15" s="183">
        <f>SUM(S16:S130)</f>
        <v>0</v>
      </c>
      <c r="T15" s="181"/>
      <c r="U15" s="289">
        <f>SUM(U16:U130)</f>
        <v>0</v>
      </c>
      <c r="V15" s="421" t="s">
        <v>388</v>
      </c>
      <c r="W15" s="58"/>
      <c r="X15" s="250"/>
      <c r="Y15" s="250"/>
      <c r="Z15" s="58"/>
      <c r="AA15" s="251"/>
      <c r="AB15" s="14"/>
    </row>
    <row r="16" spans="1:28" ht="178.5" customHeight="1" x14ac:dyDescent="0.2">
      <c r="A16" s="348">
        <v>1</v>
      </c>
      <c r="B16" s="221"/>
      <c r="C16" s="361" t="s">
        <v>212</v>
      </c>
      <c r="D16" s="362"/>
      <c r="E16" s="362"/>
      <c r="F16" s="362"/>
      <c r="G16" s="362"/>
      <c r="H16" s="362"/>
      <c r="I16" s="362"/>
      <c r="J16" s="362"/>
      <c r="K16" s="362"/>
      <c r="L16" s="362"/>
      <c r="M16" s="362"/>
      <c r="N16" s="363"/>
      <c r="O16" s="209" t="s">
        <v>96</v>
      </c>
      <c r="P16" s="64">
        <f>D17+F17+H17+J17+L17+N17</f>
        <v>1</v>
      </c>
      <c r="Q16" s="62" t="s">
        <v>79</v>
      </c>
      <c r="R16" s="74"/>
      <c r="S16" s="65">
        <f>P16*R16</f>
        <v>0</v>
      </c>
      <c r="T16" s="66"/>
      <c r="U16" s="65">
        <f>P16*T16</f>
        <v>0</v>
      </c>
      <c r="V16" s="301"/>
      <c r="W16" s="202"/>
      <c r="X16" s="211"/>
      <c r="Y16" s="211"/>
      <c r="Z16" s="252"/>
      <c r="AA16" s="253"/>
      <c r="AB16" s="248"/>
    </row>
    <row r="17" spans="1:28" x14ac:dyDescent="0.2">
      <c r="A17" s="349"/>
      <c r="B17" s="222"/>
      <c r="C17" s="217" t="s">
        <v>80</v>
      </c>
      <c r="D17" s="218"/>
      <c r="E17" s="71" t="s">
        <v>214</v>
      </c>
      <c r="F17" s="218">
        <v>1</v>
      </c>
      <c r="G17" s="71" t="s">
        <v>213</v>
      </c>
      <c r="H17" s="218">
        <v>0</v>
      </c>
      <c r="I17" s="71" t="s">
        <v>83</v>
      </c>
      <c r="J17" s="218">
        <v>0</v>
      </c>
      <c r="K17" s="71" t="s">
        <v>84</v>
      </c>
      <c r="L17" s="218">
        <v>0</v>
      </c>
      <c r="M17" s="71"/>
      <c r="N17" s="219"/>
      <c r="O17" s="43"/>
      <c r="P17" s="14"/>
      <c r="Q17" s="14"/>
      <c r="R17" s="177"/>
      <c r="S17" s="14"/>
      <c r="T17" s="14"/>
      <c r="U17" s="283"/>
      <c r="V17" s="299"/>
      <c r="W17" s="14"/>
      <c r="X17" s="14"/>
      <c r="Y17" s="14"/>
      <c r="Z17" s="14"/>
      <c r="AA17" s="253"/>
      <c r="AB17" s="14"/>
    </row>
    <row r="18" spans="1:28" x14ac:dyDescent="0.2">
      <c r="A18" s="350"/>
      <c r="B18" s="223"/>
      <c r="C18" s="364"/>
      <c r="D18" s="365"/>
      <c r="E18" s="365"/>
      <c r="F18" s="365"/>
      <c r="G18" s="365"/>
      <c r="H18" s="365"/>
      <c r="I18" s="365"/>
      <c r="J18" s="365"/>
      <c r="K18" s="365"/>
      <c r="L18" s="365"/>
      <c r="M18" s="365"/>
      <c r="N18" s="366"/>
      <c r="O18" s="205"/>
      <c r="P18" s="14"/>
      <c r="Q18" s="14"/>
      <c r="R18" s="177"/>
      <c r="S18" s="14"/>
      <c r="T18" s="14"/>
      <c r="U18" s="283"/>
      <c r="V18" s="299"/>
      <c r="W18" s="14"/>
      <c r="X18" s="14"/>
      <c r="Y18" s="14"/>
      <c r="Z18" s="14"/>
      <c r="AA18" s="253"/>
      <c r="AB18" s="14"/>
    </row>
    <row r="19" spans="1:28" ht="27" customHeight="1" x14ac:dyDescent="0.2">
      <c r="A19" s="348">
        <v>2</v>
      </c>
      <c r="B19" s="221"/>
      <c r="C19" s="361" t="s">
        <v>274</v>
      </c>
      <c r="D19" s="362"/>
      <c r="E19" s="362"/>
      <c r="F19" s="362"/>
      <c r="G19" s="362"/>
      <c r="H19" s="362"/>
      <c r="I19" s="362"/>
      <c r="J19" s="362"/>
      <c r="K19" s="362"/>
      <c r="L19" s="362"/>
      <c r="M19" s="362"/>
      <c r="N19" s="363"/>
      <c r="O19" s="209" t="s">
        <v>96</v>
      </c>
      <c r="P19" s="64">
        <f>D20+F20+H20+J20+L20+N20</f>
        <v>1</v>
      </c>
      <c r="Q19" s="62" t="s">
        <v>79</v>
      </c>
      <c r="R19" s="75"/>
      <c r="S19" s="65">
        <f>P19*R19</f>
        <v>0</v>
      </c>
      <c r="T19" s="66"/>
      <c r="U19" s="65">
        <f>P19*T19</f>
        <v>0</v>
      </c>
      <c r="V19" s="301"/>
      <c r="W19" s="202"/>
      <c r="X19" s="211"/>
      <c r="Y19" s="211"/>
      <c r="Z19" s="252"/>
      <c r="AA19" s="253"/>
      <c r="AB19" s="248"/>
    </row>
    <row r="20" spans="1:28" x14ac:dyDescent="0.2">
      <c r="A20" s="349"/>
      <c r="B20" s="222"/>
      <c r="C20" s="217" t="s">
        <v>80</v>
      </c>
      <c r="D20" s="218"/>
      <c r="E20" s="71" t="s">
        <v>81</v>
      </c>
      <c r="F20" s="218">
        <v>1</v>
      </c>
      <c r="G20" s="71" t="s">
        <v>82</v>
      </c>
      <c r="H20" s="218">
        <v>0</v>
      </c>
      <c r="I20" s="71" t="s">
        <v>83</v>
      </c>
      <c r="J20" s="218">
        <v>0</v>
      </c>
      <c r="K20" s="71" t="s">
        <v>84</v>
      </c>
      <c r="L20" s="218">
        <v>0</v>
      </c>
      <c r="M20" s="71"/>
      <c r="N20" s="219"/>
      <c r="O20" s="43"/>
      <c r="P20" s="14"/>
      <c r="Q20" s="14"/>
      <c r="R20" s="177"/>
      <c r="S20" s="14"/>
      <c r="T20" s="14"/>
      <c r="U20" s="283"/>
      <c r="V20" s="299"/>
      <c r="W20" s="14"/>
      <c r="X20" s="14"/>
      <c r="Y20" s="14"/>
      <c r="Z20" s="14"/>
      <c r="AA20" s="253"/>
      <c r="AB20" s="14"/>
    </row>
    <row r="21" spans="1:28" x14ac:dyDescent="0.2">
      <c r="A21" s="350"/>
      <c r="B21" s="223"/>
      <c r="C21" s="364"/>
      <c r="D21" s="365"/>
      <c r="E21" s="365"/>
      <c r="F21" s="365"/>
      <c r="G21" s="365"/>
      <c r="H21" s="365"/>
      <c r="I21" s="365"/>
      <c r="J21" s="365"/>
      <c r="K21" s="365"/>
      <c r="L21" s="365"/>
      <c r="M21" s="365"/>
      <c r="N21" s="366"/>
      <c r="O21" s="205"/>
      <c r="P21" s="14"/>
      <c r="Q21" s="14"/>
      <c r="R21" s="177"/>
      <c r="S21" s="14"/>
      <c r="T21" s="14"/>
      <c r="U21" s="283"/>
      <c r="V21" s="299"/>
      <c r="W21" s="14"/>
      <c r="X21" s="14"/>
      <c r="Y21" s="14"/>
      <c r="Z21" s="14"/>
      <c r="AA21" s="253"/>
      <c r="AB21" s="14"/>
    </row>
    <row r="22" spans="1:28" ht="14.25" customHeight="1" x14ac:dyDescent="0.2">
      <c r="A22" s="348">
        <v>3</v>
      </c>
      <c r="B22" s="235"/>
      <c r="C22" s="361" t="s">
        <v>169</v>
      </c>
      <c r="D22" s="362"/>
      <c r="E22" s="362"/>
      <c r="F22" s="362"/>
      <c r="G22" s="362"/>
      <c r="H22" s="362"/>
      <c r="I22" s="362"/>
      <c r="J22" s="362"/>
      <c r="K22" s="362"/>
      <c r="L22" s="362"/>
      <c r="M22" s="362"/>
      <c r="N22" s="363"/>
      <c r="O22" s="209" t="s">
        <v>96</v>
      </c>
      <c r="P22" s="64">
        <f>D23+F23+H23+J23+L23+N23</f>
        <v>1</v>
      </c>
      <c r="Q22" s="62" t="s">
        <v>79</v>
      </c>
      <c r="R22" s="74"/>
      <c r="S22" s="65">
        <f>P22*R22</f>
        <v>0</v>
      </c>
      <c r="T22" s="67" t="s">
        <v>94</v>
      </c>
      <c r="U22" s="67" t="s">
        <v>94</v>
      </c>
      <c r="V22" s="301"/>
      <c r="W22" s="202"/>
      <c r="X22" s="211"/>
      <c r="Y22" s="211"/>
      <c r="Z22" s="252"/>
      <c r="AA22" s="253"/>
      <c r="AB22" s="14"/>
    </row>
    <row r="23" spans="1:28" x14ac:dyDescent="0.2">
      <c r="A23" s="349"/>
      <c r="B23" s="190"/>
      <c r="C23" s="186" t="s">
        <v>80</v>
      </c>
      <c r="D23" s="43"/>
      <c r="E23" s="42" t="s">
        <v>81</v>
      </c>
      <c r="F23" s="43">
        <v>1</v>
      </c>
      <c r="G23" s="42" t="s">
        <v>82</v>
      </c>
      <c r="H23" s="43">
        <v>0</v>
      </c>
      <c r="I23" s="42" t="s">
        <v>83</v>
      </c>
      <c r="J23" s="43">
        <v>0</v>
      </c>
      <c r="K23" s="42" t="s">
        <v>84</v>
      </c>
      <c r="L23" s="43">
        <v>0</v>
      </c>
      <c r="M23" s="42"/>
      <c r="N23" s="187"/>
      <c r="O23" s="43"/>
      <c r="P23" s="14"/>
      <c r="Q23" s="14"/>
      <c r="R23" s="177"/>
      <c r="S23" s="14"/>
      <c r="T23" s="14"/>
      <c r="U23" s="283"/>
      <c r="V23" s="299"/>
      <c r="W23" s="14"/>
      <c r="X23" s="14"/>
      <c r="Y23" s="14"/>
      <c r="Z23" s="14"/>
      <c r="AA23" s="253"/>
      <c r="AB23" s="14"/>
    </row>
    <row r="24" spans="1:28" x14ac:dyDescent="0.2">
      <c r="A24" s="350"/>
      <c r="B24" s="189"/>
      <c r="C24" s="345"/>
      <c r="D24" s="346"/>
      <c r="E24" s="346"/>
      <c r="F24" s="346"/>
      <c r="G24" s="346"/>
      <c r="H24" s="346"/>
      <c r="I24" s="346"/>
      <c r="J24" s="346"/>
      <c r="K24" s="346"/>
      <c r="L24" s="346"/>
      <c r="M24" s="346"/>
      <c r="N24" s="347"/>
      <c r="O24" s="205"/>
      <c r="P24" s="14"/>
      <c r="Q24" s="14"/>
      <c r="R24" s="177"/>
      <c r="S24" s="14"/>
      <c r="T24" s="14"/>
      <c r="U24" s="283"/>
      <c r="V24" s="299"/>
      <c r="W24" s="14"/>
      <c r="X24" s="14"/>
      <c r="Y24" s="14"/>
      <c r="Z24" s="14"/>
      <c r="AA24" s="253"/>
      <c r="AB24" s="14"/>
    </row>
    <row r="25" spans="1:28" x14ac:dyDescent="0.2">
      <c r="A25" s="348">
        <v>4</v>
      </c>
      <c r="B25" s="185"/>
      <c r="C25" s="361" t="s">
        <v>170</v>
      </c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3"/>
      <c r="O25" s="209" t="s">
        <v>96</v>
      </c>
      <c r="P25" s="64">
        <f>D26+F26+H26+J26+L26+N26</f>
        <v>1</v>
      </c>
      <c r="Q25" s="62" t="s">
        <v>79</v>
      </c>
      <c r="R25" s="74"/>
      <c r="S25" s="65">
        <f>P25*R25</f>
        <v>0</v>
      </c>
      <c r="T25" s="67" t="s">
        <v>94</v>
      </c>
      <c r="U25" s="67" t="s">
        <v>94</v>
      </c>
      <c r="V25" s="301"/>
      <c r="W25" s="202"/>
      <c r="X25" s="211"/>
      <c r="Y25" s="211"/>
      <c r="Z25" s="252"/>
      <c r="AA25" s="253"/>
      <c r="AB25" s="14"/>
    </row>
    <row r="26" spans="1:28" x14ac:dyDescent="0.2">
      <c r="A26" s="349"/>
      <c r="B26" s="190"/>
      <c r="C26" s="186" t="s">
        <v>80</v>
      </c>
      <c r="D26" s="43"/>
      <c r="E26" s="42" t="s">
        <v>81</v>
      </c>
      <c r="F26" s="43">
        <v>1</v>
      </c>
      <c r="G26" s="42" t="s">
        <v>82</v>
      </c>
      <c r="H26" s="43">
        <v>0</v>
      </c>
      <c r="I26" s="42" t="s">
        <v>83</v>
      </c>
      <c r="J26" s="43">
        <v>0</v>
      </c>
      <c r="K26" s="42" t="s">
        <v>84</v>
      </c>
      <c r="L26" s="43">
        <v>0</v>
      </c>
      <c r="M26" s="42"/>
      <c r="N26" s="187"/>
      <c r="O26" s="43"/>
      <c r="P26" s="14"/>
      <c r="Q26" s="14"/>
      <c r="R26" s="177"/>
      <c r="S26" s="14"/>
      <c r="T26" s="14"/>
      <c r="U26" s="283"/>
      <c r="V26" s="299"/>
      <c r="W26" s="14"/>
      <c r="X26" s="14"/>
      <c r="Y26" s="14"/>
      <c r="Z26" s="14"/>
      <c r="AA26" s="253"/>
      <c r="AB26" s="14"/>
    </row>
    <row r="27" spans="1:28" x14ac:dyDescent="0.2">
      <c r="A27" s="350"/>
      <c r="B27" s="189"/>
      <c r="C27" s="387"/>
      <c r="D27" s="388"/>
      <c r="E27" s="388"/>
      <c r="F27" s="388"/>
      <c r="G27" s="388"/>
      <c r="H27" s="388"/>
      <c r="I27" s="388"/>
      <c r="J27" s="388"/>
      <c r="K27" s="388"/>
      <c r="L27" s="388"/>
      <c r="M27" s="388"/>
      <c r="N27" s="389"/>
      <c r="O27" s="205"/>
      <c r="P27" s="14"/>
      <c r="Q27" s="14"/>
      <c r="R27" s="177"/>
      <c r="S27" s="14"/>
      <c r="T27" s="14"/>
      <c r="U27" s="283"/>
      <c r="V27" s="299"/>
      <c r="W27" s="14"/>
      <c r="X27" s="14"/>
      <c r="Y27" s="14"/>
      <c r="Z27" s="14"/>
      <c r="AA27" s="253"/>
      <c r="AB27" s="14"/>
    </row>
    <row r="28" spans="1:28" x14ac:dyDescent="0.2">
      <c r="A28" s="348">
        <v>5</v>
      </c>
      <c r="B28" s="185"/>
      <c r="C28" s="361" t="s">
        <v>171</v>
      </c>
      <c r="D28" s="362"/>
      <c r="E28" s="362"/>
      <c r="F28" s="362"/>
      <c r="G28" s="362"/>
      <c r="H28" s="362"/>
      <c r="I28" s="362"/>
      <c r="J28" s="362"/>
      <c r="K28" s="362"/>
      <c r="L28" s="362"/>
      <c r="M28" s="362"/>
      <c r="N28" s="363"/>
      <c r="O28" s="209" t="s">
        <v>96</v>
      </c>
      <c r="P28" s="64">
        <f>D29+F29+H29+J29+L29+N29</f>
        <v>1</v>
      </c>
      <c r="Q28" s="62" t="s">
        <v>79</v>
      </c>
      <c r="R28" s="74"/>
      <c r="S28" s="65">
        <f>P28*R28</f>
        <v>0</v>
      </c>
      <c r="T28" s="67" t="s">
        <v>94</v>
      </c>
      <c r="U28" s="67" t="s">
        <v>94</v>
      </c>
      <c r="V28" s="301"/>
      <c r="W28" s="202"/>
      <c r="X28" s="211"/>
      <c r="Y28" s="211"/>
      <c r="Z28" s="252"/>
      <c r="AA28" s="253"/>
      <c r="AB28" s="14"/>
    </row>
    <row r="29" spans="1:28" x14ac:dyDescent="0.2">
      <c r="A29" s="349"/>
      <c r="B29" s="190"/>
      <c r="C29" s="231" t="s">
        <v>80</v>
      </c>
      <c r="D29" s="232"/>
      <c r="E29" s="233" t="s">
        <v>81</v>
      </c>
      <c r="F29" s="232">
        <v>1</v>
      </c>
      <c r="G29" s="233" t="s">
        <v>82</v>
      </c>
      <c r="H29" s="232">
        <v>0</v>
      </c>
      <c r="I29" s="233" t="s">
        <v>83</v>
      </c>
      <c r="J29" s="232">
        <v>0</v>
      </c>
      <c r="K29" s="233" t="s">
        <v>84</v>
      </c>
      <c r="L29" s="232">
        <v>0</v>
      </c>
      <c r="M29" s="233"/>
      <c r="N29" s="234"/>
      <c r="O29" s="43"/>
      <c r="P29" s="14"/>
      <c r="Q29" s="14"/>
      <c r="R29" s="177"/>
      <c r="S29" s="14"/>
      <c r="T29" s="14"/>
      <c r="U29" s="283"/>
      <c r="V29" s="299"/>
      <c r="W29" s="14"/>
      <c r="X29" s="14"/>
      <c r="Y29" s="14"/>
      <c r="Z29" s="14"/>
      <c r="AA29" s="253"/>
      <c r="AB29" s="14"/>
    </row>
    <row r="30" spans="1:28" x14ac:dyDescent="0.2">
      <c r="A30" s="350"/>
      <c r="B30" s="189"/>
      <c r="C30" s="390"/>
      <c r="D30" s="391"/>
      <c r="E30" s="391"/>
      <c r="F30" s="391"/>
      <c r="G30" s="391"/>
      <c r="H30" s="391"/>
      <c r="I30" s="391"/>
      <c r="J30" s="391"/>
      <c r="K30" s="391"/>
      <c r="L30" s="391"/>
      <c r="M30" s="391"/>
      <c r="N30" s="392"/>
      <c r="O30" s="205"/>
      <c r="P30" s="14"/>
      <c r="Q30" s="14"/>
      <c r="R30" s="177"/>
      <c r="S30" s="14"/>
      <c r="T30" s="14"/>
      <c r="U30" s="283"/>
      <c r="V30" s="299"/>
      <c r="W30" s="14"/>
      <c r="X30" s="14"/>
      <c r="Y30" s="14"/>
      <c r="Z30" s="14"/>
      <c r="AA30" s="253"/>
      <c r="AB30" s="14"/>
    </row>
    <row r="31" spans="1:28" x14ac:dyDescent="0.2">
      <c r="A31" s="348">
        <v>6</v>
      </c>
      <c r="B31" s="185"/>
      <c r="C31" s="361" t="s">
        <v>172</v>
      </c>
      <c r="D31" s="362"/>
      <c r="E31" s="362"/>
      <c r="F31" s="362"/>
      <c r="G31" s="362"/>
      <c r="H31" s="362"/>
      <c r="I31" s="362"/>
      <c r="J31" s="362"/>
      <c r="K31" s="362"/>
      <c r="L31" s="362"/>
      <c r="M31" s="362"/>
      <c r="N31" s="363"/>
      <c r="O31" s="209" t="s">
        <v>96</v>
      </c>
      <c r="P31" s="64">
        <f>D32+F32+H32+J32+L32+N32</f>
        <v>6</v>
      </c>
      <c r="Q31" s="62" t="s">
        <v>79</v>
      </c>
      <c r="R31" s="74"/>
      <c r="S31" s="65">
        <f>P31*R31</f>
        <v>0</v>
      </c>
      <c r="T31" s="67" t="s">
        <v>94</v>
      </c>
      <c r="U31" s="67" t="s">
        <v>94</v>
      </c>
      <c r="V31" s="301"/>
      <c r="W31" s="202"/>
      <c r="X31" s="211"/>
      <c r="Y31" s="211"/>
      <c r="Z31" s="252"/>
      <c r="AA31" s="253"/>
      <c r="AB31" s="14"/>
    </row>
    <row r="32" spans="1:28" x14ac:dyDescent="0.2">
      <c r="A32" s="349"/>
      <c r="B32" s="190"/>
      <c r="C32" s="231" t="s">
        <v>80</v>
      </c>
      <c r="D32" s="232"/>
      <c r="E32" s="233" t="s">
        <v>81</v>
      </c>
      <c r="F32" s="232">
        <v>6</v>
      </c>
      <c r="G32" s="233" t="s">
        <v>82</v>
      </c>
      <c r="H32" s="232">
        <v>0</v>
      </c>
      <c r="I32" s="233" t="s">
        <v>83</v>
      </c>
      <c r="J32" s="232">
        <v>0</v>
      </c>
      <c r="K32" s="233" t="s">
        <v>84</v>
      </c>
      <c r="L32" s="232">
        <v>0</v>
      </c>
      <c r="M32" s="233"/>
      <c r="N32" s="234"/>
      <c r="O32" s="43"/>
      <c r="P32" s="14"/>
      <c r="Q32" s="14"/>
      <c r="R32" s="177"/>
      <c r="S32" s="14"/>
      <c r="T32" s="14"/>
      <c r="U32" s="283"/>
      <c r="V32" s="299"/>
      <c r="W32" s="14"/>
      <c r="X32" s="14"/>
      <c r="Y32" s="14"/>
      <c r="Z32" s="14"/>
      <c r="AA32" s="253"/>
      <c r="AB32" s="14"/>
    </row>
    <row r="33" spans="1:28" x14ac:dyDescent="0.2">
      <c r="A33" s="350"/>
      <c r="B33" s="189"/>
      <c r="C33" s="373"/>
      <c r="D33" s="374"/>
      <c r="E33" s="374"/>
      <c r="F33" s="374"/>
      <c r="G33" s="374"/>
      <c r="H33" s="374"/>
      <c r="I33" s="374"/>
      <c r="J33" s="374"/>
      <c r="K33" s="374"/>
      <c r="L33" s="374"/>
      <c r="M33" s="374"/>
      <c r="N33" s="375"/>
      <c r="O33" s="205"/>
      <c r="P33" s="14"/>
      <c r="Q33" s="14"/>
      <c r="R33" s="177"/>
      <c r="S33" s="14"/>
      <c r="T33" s="14"/>
      <c r="U33" s="283"/>
      <c r="V33" s="299"/>
      <c r="W33" s="14"/>
      <c r="X33" s="14"/>
      <c r="Y33" s="14"/>
      <c r="Z33" s="14"/>
      <c r="AA33" s="253"/>
      <c r="AB33" s="14"/>
    </row>
    <row r="34" spans="1:28" x14ac:dyDescent="0.2">
      <c r="A34" s="348">
        <v>7</v>
      </c>
      <c r="B34" s="185"/>
      <c r="C34" s="361" t="s">
        <v>173</v>
      </c>
      <c r="D34" s="362"/>
      <c r="E34" s="362"/>
      <c r="F34" s="362"/>
      <c r="G34" s="362"/>
      <c r="H34" s="362"/>
      <c r="I34" s="362"/>
      <c r="J34" s="362"/>
      <c r="K34" s="362"/>
      <c r="L34" s="362"/>
      <c r="M34" s="362"/>
      <c r="N34" s="363"/>
      <c r="O34" s="209" t="s">
        <v>96</v>
      </c>
      <c r="P34" s="64">
        <f>D35+F35+H35+J35+L35+N35</f>
        <v>6</v>
      </c>
      <c r="Q34" s="62" t="s">
        <v>79</v>
      </c>
      <c r="R34" s="74"/>
      <c r="S34" s="65">
        <f>P34*R34</f>
        <v>0</v>
      </c>
      <c r="T34" s="67" t="s">
        <v>94</v>
      </c>
      <c r="U34" s="67" t="s">
        <v>94</v>
      </c>
      <c r="V34" s="301"/>
      <c r="W34" s="202"/>
      <c r="X34" s="211"/>
      <c r="Y34" s="211"/>
      <c r="Z34" s="252"/>
      <c r="AA34" s="253"/>
      <c r="AB34" s="14"/>
    </row>
    <row r="35" spans="1:28" x14ac:dyDescent="0.2">
      <c r="A35" s="349"/>
      <c r="B35" s="190"/>
      <c r="C35" s="231" t="s">
        <v>80</v>
      </c>
      <c r="D35" s="232"/>
      <c r="E35" s="233" t="s">
        <v>81</v>
      </c>
      <c r="F35" s="232">
        <v>6</v>
      </c>
      <c r="G35" s="233" t="s">
        <v>82</v>
      </c>
      <c r="H35" s="232">
        <v>0</v>
      </c>
      <c r="I35" s="233" t="s">
        <v>83</v>
      </c>
      <c r="J35" s="232">
        <v>0</v>
      </c>
      <c r="K35" s="233" t="s">
        <v>84</v>
      </c>
      <c r="L35" s="232">
        <v>0</v>
      </c>
      <c r="M35" s="233"/>
      <c r="N35" s="234"/>
      <c r="O35" s="43"/>
      <c r="P35" s="14"/>
      <c r="Q35" s="14"/>
      <c r="R35" s="177"/>
      <c r="S35" s="14"/>
      <c r="T35" s="14"/>
      <c r="U35" s="283"/>
      <c r="V35" s="299"/>
      <c r="W35" s="14"/>
      <c r="X35" s="14"/>
      <c r="Y35" s="14"/>
      <c r="Z35" s="14"/>
      <c r="AA35" s="253"/>
      <c r="AB35" s="14"/>
    </row>
    <row r="36" spans="1:28" x14ac:dyDescent="0.2">
      <c r="A36" s="350"/>
      <c r="B36" s="189"/>
      <c r="C36" s="373"/>
      <c r="D36" s="374"/>
      <c r="E36" s="374"/>
      <c r="F36" s="374"/>
      <c r="G36" s="374"/>
      <c r="H36" s="374"/>
      <c r="I36" s="374"/>
      <c r="J36" s="374"/>
      <c r="K36" s="374"/>
      <c r="L36" s="374"/>
      <c r="M36" s="374"/>
      <c r="N36" s="375"/>
      <c r="O36" s="205"/>
      <c r="P36" s="14"/>
      <c r="Q36" s="14"/>
      <c r="R36" s="177"/>
      <c r="S36" s="14"/>
      <c r="T36" s="14"/>
      <c r="U36" s="283"/>
      <c r="V36" s="299"/>
      <c r="W36" s="14"/>
      <c r="X36" s="14"/>
      <c r="Y36" s="14"/>
      <c r="Z36" s="14"/>
      <c r="AA36" s="253"/>
      <c r="AB36" s="14"/>
    </row>
    <row r="37" spans="1:28" x14ac:dyDescent="0.2">
      <c r="A37" s="348">
        <v>8</v>
      </c>
      <c r="B37" s="185"/>
      <c r="C37" s="361" t="s">
        <v>168</v>
      </c>
      <c r="D37" s="362"/>
      <c r="E37" s="362"/>
      <c r="F37" s="362"/>
      <c r="G37" s="362"/>
      <c r="H37" s="362"/>
      <c r="I37" s="362"/>
      <c r="J37" s="362"/>
      <c r="K37" s="362"/>
      <c r="L37" s="362"/>
      <c r="M37" s="362"/>
      <c r="N37" s="363"/>
      <c r="O37" s="209" t="s">
        <v>96</v>
      </c>
      <c r="P37" s="64">
        <f>D38+F38+H38+J38+L38+N38</f>
        <v>42</v>
      </c>
      <c r="Q37" s="62" t="s">
        <v>79</v>
      </c>
      <c r="R37" s="74"/>
      <c r="S37" s="65">
        <f>P37*R37</f>
        <v>0</v>
      </c>
      <c r="T37" s="66"/>
      <c r="U37" s="65">
        <f>P37*T37</f>
        <v>0</v>
      </c>
      <c r="V37" s="301"/>
      <c r="W37" s="202"/>
      <c r="X37" s="211"/>
      <c r="Y37" s="211"/>
      <c r="Z37" s="252"/>
      <c r="AA37" s="253"/>
      <c r="AB37" s="14"/>
    </row>
    <row r="38" spans="1:28" x14ac:dyDescent="0.2">
      <c r="A38" s="349"/>
      <c r="B38" s="190"/>
      <c r="C38" s="231" t="s">
        <v>80</v>
      </c>
      <c r="D38" s="232"/>
      <c r="E38" s="233" t="s">
        <v>81</v>
      </c>
      <c r="F38" s="232">
        <v>42</v>
      </c>
      <c r="G38" s="233" t="s">
        <v>82</v>
      </c>
      <c r="H38" s="232">
        <v>0</v>
      </c>
      <c r="I38" s="233" t="s">
        <v>83</v>
      </c>
      <c r="J38" s="232">
        <v>0</v>
      </c>
      <c r="K38" s="233" t="s">
        <v>84</v>
      </c>
      <c r="L38" s="232">
        <v>0</v>
      </c>
      <c r="M38" s="233"/>
      <c r="N38" s="234"/>
      <c r="O38" s="43"/>
      <c r="P38" s="14"/>
      <c r="Q38" s="14"/>
      <c r="R38" s="177"/>
      <c r="S38" s="14"/>
      <c r="T38" s="14"/>
      <c r="U38" s="283"/>
      <c r="V38" s="299"/>
      <c r="W38" s="14"/>
      <c r="X38" s="14"/>
      <c r="Y38" s="14"/>
      <c r="Z38" s="14"/>
      <c r="AA38" s="253"/>
      <c r="AB38" s="14"/>
    </row>
    <row r="39" spans="1:28" x14ac:dyDescent="0.2">
      <c r="A39" s="350"/>
      <c r="B39" s="189"/>
      <c r="C39" s="373" t="s">
        <v>209</v>
      </c>
      <c r="D39" s="374"/>
      <c r="E39" s="374"/>
      <c r="F39" s="374"/>
      <c r="G39" s="374"/>
      <c r="H39" s="374"/>
      <c r="I39" s="374"/>
      <c r="J39" s="374"/>
      <c r="K39" s="374"/>
      <c r="L39" s="374"/>
      <c r="M39" s="374"/>
      <c r="N39" s="375"/>
      <c r="O39" s="205"/>
      <c r="P39" s="14"/>
      <c r="Q39" s="14"/>
      <c r="R39" s="177"/>
      <c r="S39" s="14"/>
      <c r="T39" s="14"/>
      <c r="U39" s="283"/>
      <c r="V39" s="299"/>
      <c r="W39" s="14"/>
      <c r="X39" s="14"/>
      <c r="Y39" s="14"/>
      <c r="Z39" s="14"/>
      <c r="AA39" s="253"/>
      <c r="AB39" s="14"/>
    </row>
    <row r="40" spans="1:28" x14ac:dyDescent="0.2">
      <c r="A40" s="348">
        <v>9</v>
      </c>
      <c r="B40" s="185"/>
      <c r="C40" s="361" t="s">
        <v>167</v>
      </c>
      <c r="D40" s="362"/>
      <c r="E40" s="362"/>
      <c r="F40" s="362"/>
      <c r="G40" s="362"/>
      <c r="H40" s="362"/>
      <c r="I40" s="362"/>
      <c r="J40" s="362"/>
      <c r="K40" s="362"/>
      <c r="L40" s="362"/>
      <c r="M40" s="362"/>
      <c r="N40" s="363"/>
      <c r="O40" s="209" t="s">
        <v>96</v>
      </c>
      <c r="P40" s="64">
        <f>D41+F41+H41+J41+L41+N41</f>
        <v>42</v>
      </c>
      <c r="Q40" s="62" t="s">
        <v>79</v>
      </c>
      <c r="R40" s="74"/>
      <c r="S40" s="65">
        <f>P40*R40</f>
        <v>0</v>
      </c>
      <c r="T40" s="66"/>
      <c r="U40" s="65">
        <f>P40*T40</f>
        <v>0</v>
      </c>
      <c r="V40" s="301"/>
      <c r="W40" s="202"/>
      <c r="X40" s="211"/>
      <c r="Y40" s="211"/>
      <c r="Z40" s="252"/>
      <c r="AA40" s="253"/>
      <c r="AB40" s="14"/>
    </row>
    <row r="41" spans="1:28" x14ac:dyDescent="0.2">
      <c r="A41" s="349"/>
      <c r="B41" s="190"/>
      <c r="C41" s="231" t="s">
        <v>80</v>
      </c>
      <c r="D41" s="232"/>
      <c r="E41" s="233" t="s">
        <v>81</v>
      </c>
      <c r="F41" s="232">
        <v>42</v>
      </c>
      <c r="G41" s="233" t="s">
        <v>82</v>
      </c>
      <c r="H41" s="232">
        <v>0</v>
      </c>
      <c r="I41" s="233" t="s">
        <v>83</v>
      </c>
      <c r="J41" s="232">
        <v>0</v>
      </c>
      <c r="K41" s="233" t="s">
        <v>84</v>
      </c>
      <c r="L41" s="232">
        <v>0</v>
      </c>
      <c r="M41" s="233"/>
      <c r="N41" s="234"/>
      <c r="O41" s="43"/>
      <c r="P41" s="14"/>
      <c r="Q41" s="14"/>
      <c r="R41" s="177"/>
      <c r="S41" s="14"/>
      <c r="T41" s="14"/>
      <c r="U41" s="283"/>
      <c r="V41" s="299"/>
      <c r="W41" s="14"/>
      <c r="X41" s="14"/>
      <c r="Y41" s="14"/>
      <c r="Z41" s="14"/>
      <c r="AA41" s="253"/>
      <c r="AB41" s="14"/>
    </row>
    <row r="42" spans="1:28" x14ac:dyDescent="0.2">
      <c r="A42" s="350"/>
      <c r="B42" s="189"/>
      <c r="C42" s="373"/>
      <c r="D42" s="374"/>
      <c r="E42" s="374"/>
      <c r="F42" s="374"/>
      <c r="G42" s="374"/>
      <c r="H42" s="374"/>
      <c r="I42" s="374"/>
      <c r="J42" s="374"/>
      <c r="K42" s="374"/>
      <c r="L42" s="374"/>
      <c r="M42" s="374"/>
      <c r="N42" s="375"/>
      <c r="O42" s="205"/>
      <c r="P42" s="14"/>
      <c r="Q42" s="14"/>
      <c r="R42" s="177"/>
      <c r="S42" s="14"/>
      <c r="T42" s="14"/>
      <c r="U42" s="283"/>
      <c r="V42" s="299"/>
      <c r="W42" s="14"/>
      <c r="X42" s="14"/>
      <c r="Y42" s="14"/>
      <c r="Z42" s="14"/>
      <c r="AA42" s="253"/>
      <c r="AB42" s="14"/>
    </row>
    <row r="43" spans="1:28" x14ac:dyDescent="0.2">
      <c r="A43" s="348">
        <v>10</v>
      </c>
      <c r="B43" s="185"/>
      <c r="C43" s="361" t="s">
        <v>166</v>
      </c>
      <c r="D43" s="362"/>
      <c r="E43" s="362"/>
      <c r="F43" s="362"/>
      <c r="G43" s="362"/>
      <c r="H43" s="362"/>
      <c r="I43" s="362"/>
      <c r="J43" s="362"/>
      <c r="K43" s="362"/>
      <c r="L43" s="362"/>
      <c r="M43" s="362"/>
      <c r="N43" s="363"/>
      <c r="O43" s="209" t="s">
        <v>96</v>
      </c>
      <c r="P43" s="64">
        <f>D44+F44+H44+J44+L44+N44</f>
        <v>29</v>
      </c>
      <c r="Q43" s="62" t="s">
        <v>79</v>
      </c>
      <c r="R43" s="74"/>
      <c r="S43" s="65">
        <f>P43*R43</f>
        <v>0</v>
      </c>
      <c r="T43" s="66"/>
      <c r="U43" s="65">
        <f>P43*T43</f>
        <v>0</v>
      </c>
      <c r="V43" s="301"/>
      <c r="W43" s="202"/>
      <c r="X43" s="211"/>
      <c r="Y43" s="211"/>
      <c r="Z43" s="252"/>
      <c r="AA43" s="253"/>
      <c r="AB43" s="14"/>
    </row>
    <row r="44" spans="1:28" x14ac:dyDescent="0.2">
      <c r="A44" s="349"/>
      <c r="B44" s="190"/>
      <c r="C44" s="231" t="s">
        <v>80</v>
      </c>
      <c r="D44" s="232"/>
      <c r="E44" s="233" t="s">
        <v>81</v>
      </c>
      <c r="F44" s="232">
        <v>0</v>
      </c>
      <c r="G44" s="233" t="s">
        <v>82</v>
      </c>
      <c r="H44" s="232">
        <v>0</v>
      </c>
      <c r="I44" s="233" t="s">
        <v>83</v>
      </c>
      <c r="J44" s="232">
        <v>0</v>
      </c>
      <c r="K44" s="233" t="s">
        <v>84</v>
      </c>
      <c r="L44" s="232">
        <v>29</v>
      </c>
      <c r="M44" s="233"/>
      <c r="N44" s="234"/>
      <c r="O44" s="43"/>
      <c r="P44" s="14"/>
      <c r="Q44" s="14"/>
      <c r="R44" s="177"/>
      <c r="S44" s="14"/>
      <c r="T44" s="14"/>
      <c r="U44" s="283"/>
      <c r="V44" s="299"/>
      <c r="W44" s="14"/>
      <c r="X44" s="14"/>
      <c r="Y44" s="14"/>
      <c r="Z44" s="14"/>
      <c r="AA44" s="253"/>
      <c r="AB44" s="14"/>
    </row>
    <row r="45" spans="1:28" x14ac:dyDescent="0.2">
      <c r="A45" s="350"/>
      <c r="B45" s="189"/>
      <c r="C45" s="373"/>
      <c r="D45" s="374"/>
      <c r="E45" s="374"/>
      <c r="F45" s="374"/>
      <c r="G45" s="374"/>
      <c r="H45" s="374"/>
      <c r="I45" s="374"/>
      <c r="J45" s="374"/>
      <c r="K45" s="374"/>
      <c r="L45" s="374"/>
      <c r="M45" s="374"/>
      <c r="N45" s="375"/>
      <c r="O45" s="205"/>
      <c r="P45" s="14"/>
      <c r="Q45" s="14"/>
      <c r="R45" s="177"/>
      <c r="S45" s="14"/>
      <c r="T45" s="14"/>
      <c r="U45" s="283"/>
      <c r="V45" s="299"/>
      <c r="W45" s="14"/>
      <c r="X45" s="14"/>
      <c r="Y45" s="14"/>
      <c r="Z45" s="14"/>
      <c r="AA45" s="253"/>
      <c r="AB45" s="14"/>
    </row>
    <row r="46" spans="1:28" x14ac:dyDescent="0.2">
      <c r="A46" s="348">
        <v>11</v>
      </c>
      <c r="B46" s="185"/>
      <c r="C46" s="361" t="s">
        <v>199</v>
      </c>
      <c r="D46" s="362"/>
      <c r="E46" s="362"/>
      <c r="F46" s="362"/>
      <c r="G46" s="362"/>
      <c r="H46" s="362"/>
      <c r="I46" s="362"/>
      <c r="J46" s="362"/>
      <c r="K46" s="362"/>
      <c r="L46" s="362"/>
      <c r="M46" s="362"/>
      <c r="N46" s="363"/>
      <c r="O46" s="209" t="s">
        <v>96</v>
      </c>
      <c r="P46" s="64">
        <f>D47+F47+H47+J47+L47+N47</f>
        <v>13</v>
      </c>
      <c r="Q46" s="62" t="s">
        <v>79</v>
      </c>
      <c r="R46" s="74"/>
      <c r="S46" s="65">
        <f>P46*R46</f>
        <v>0</v>
      </c>
      <c r="T46" s="66"/>
      <c r="U46" s="65">
        <f>P46*T46</f>
        <v>0</v>
      </c>
      <c r="V46" s="301"/>
      <c r="W46" s="202"/>
      <c r="X46" s="211"/>
      <c r="Y46" s="211"/>
      <c r="Z46" s="252"/>
      <c r="AA46" s="253"/>
      <c r="AB46" s="14"/>
    </row>
    <row r="47" spans="1:28" x14ac:dyDescent="0.2">
      <c r="A47" s="349"/>
      <c r="B47" s="190"/>
      <c r="C47" s="231" t="s">
        <v>80</v>
      </c>
      <c r="D47" s="232"/>
      <c r="E47" s="233" t="s">
        <v>81</v>
      </c>
      <c r="F47" s="232">
        <v>0</v>
      </c>
      <c r="G47" s="233" t="s">
        <v>82</v>
      </c>
      <c r="H47" s="232">
        <v>0</v>
      </c>
      <c r="I47" s="233" t="s">
        <v>83</v>
      </c>
      <c r="J47" s="232">
        <v>0</v>
      </c>
      <c r="K47" s="233" t="s">
        <v>84</v>
      </c>
      <c r="L47" s="232">
        <v>13</v>
      </c>
      <c r="M47" s="233"/>
      <c r="N47" s="234"/>
      <c r="O47" s="43"/>
      <c r="P47" s="14"/>
      <c r="Q47" s="14"/>
      <c r="R47" s="177"/>
      <c r="S47" s="14"/>
      <c r="T47" s="14"/>
      <c r="U47" s="283"/>
      <c r="V47" s="299"/>
      <c r="W47" s="14"/>
      <c r="X47" s="14"/>
      <c r="Y47" s="14"/>
      <c r="Z47" s="14"/>
      <c r="AA47" s="253"/>
      <c r="AB47" s="14"/>
    </row>
    <row r="48" spans="1:28" x14ac:dyDescent="0.2">
      <c r="A48" s="350"/>
      <c r="B48" s="189"/>
      <c r="C48" s="373"/>
      <c r="D48" s="374"/>
      <c r="E48" s="374"/>
      <c r="F48" s="374"/>
      <c r="G48" s="374"/>
      <c r="H48" s="374"/>
      <c r="I48" s="374"/>
      <c r="J48" s="374"/>
      <c r="K48" s="374"/>
      <c r="L48" s="374"/>
      <c r="M48" s="374"/>
      <c r="N48" s="375"/>
      <c r="O48" s="205"/>
      <c r="P48" s="14"/>
      <c r="Q48" s="14"/>
      <c r="R48" s="177"/>
      <c r="S48" s="14"/>
      <c r="T48" s="14"/>
      <c r="U48" s="283"/>
      <c r="V48" s="299"/>
      <c r="W48" s="14"/>
      <c r="X48" s="14"/>
      <c r="Y48" s="14"/>
      <c r="Z48" s="14"/>
      <c r="AA48" s="253"/>
      <c r="AB48" s="14"/>
    </row>
    <row r="49" spans="1:28" x14ac:dyDescent="0.2">
      <c r="A49" s="348">
        <v>12</v>
      </c>
      <c r="B49" s="185"/>
      <c r="C49" s="361" t="s">
        <v>201</v>
      </c>
      <c r="D49" s="362"/>
      <c r="E49" s="362"/>
      <c r="F49" s="362"/>
      <c r="G49" s="362"/>
      <c r="H49" s="362"/>
      <c r="I49" s="362"/>
      <c r="J49" s="362"/>
      <c r="K49" s="362"/>
      <c r="L49" s="362"/>
      <c r="M49" s="362"/>
      <c r="N49" s="363"/>
      <c r="O49" s="209" t="s">
        <v>96</v>
      </c>
      <c r="P49" s="64">
        <f>D50+F50+H50+J50+L50+N50</f>
        <v>240</v>
      </c>
      <c r="Q49" s="62" t="s">
        <v>79</v>
      </c>
      <c r="R49" s="74"/>
      <c r="S49" s="65">
        <f>P49*R49</f>
        <v>0</v>
      </c>
      <c r="T49" s="66"/>
      <c r="U49" s="65">
        <f>P49*T49</f>
        <v>0</v>
      </c>
      <c r="V49" s="301"/>
      <c r="W49" s="202"/>
      <c r="X49" s="211"/>
      <c r="Y49" s="211"/>
      <c r="Z49" s="252"/>
      <c r="AA49" s="253"/>
      <c r="AB49" s="14"/>
    </row>
    <row r="50" spans="1:28" x14ac:dyDescent="0.2">
      <c r="A50" s="349"/>
      <c r="B50" s="190"/>
      <c r="C50" s="231" t="s">
        <v>80</v>
      </c>
      <c r="D50" s="232"/>
      <c r="E50" s="233" t="s">
        <v>81</v>
      </c>
      <c r="F50" s="232">
        <v>240</v>
      </c>
      <c r="G50" s="233" t="s">
        <v>82</v>
      </c>
      <c r="H50" s="232">
        <v>0</v>
      </c>
      <c r="I50" s="233" t="s">
        <v>83</v>
      </c>
      <c r="J50" s="232">
        <v>0</v>
      </c>
      <c r="K50" s="233" t="s">
        <v>84</v>
      </c>
      <c r="L50" s="232">
        <v>0</v>
      </c>
      <c r="M50" s="233"/>
      <c r="N50" s="234"/>
      <c r="O50" s="43"/>
      <c r="P50" s="14"/>
      <c r="Q50" s="14"/>
      <c r="R50" s="177"/>
      <c r="S50" s="14"/>
      <c r="T50" s="14"/>
      <c r="U50" s="283"/>
      <c r="V50" s="299"/>
      <c r="W50" s="14"/>
      <c r="X50" s="14"/>
      <c r="Y50" s="14"/>
      <c r="Z50" s="14"/>
      <c r="AA50" s="253"/>
      <c r="AB50" s="14"/>
    </row>
    <row r="51" spans="1:28" x14ac:dyDescent="0.2">
      <c r="A51" s="350"/>
      <c r="B51" s="189"/>
      <c r="C51" s="373" t="s">
        <v>250</v>
      </c>
      <c r="D51" s="374"/>
      <c r="E51" s="374"/>
      <c r="F51" s="374"/>
      <c r="G51" s="374"/>
      <c r="H51" s="374"/>
      <c r="I51" s="374"/>
      <c r="J51" s="374"/>
      <c r="K51" s="374"/>
      <c r="L51" s="374"/>
      <c r="M51" s="374"/>
      <c r="N51" s="375"/>
      <c r="O51" s="205"/>
      <c r="P51" s="14"/>
      <c r="Q51" s="14"/>
      <c r="R51" s="177"/>
      <c r="S51" s="14"/>
      <c r="T51" s="14"/>
      <c r="U51" s="283"/>
      <c r="V51" s="299"/>
      <c r="W51" s="14"/>
      <c r="X51" s="14"/>
      <c r="Y51" s="14"/>
      <c r="Z51" s="14"/>
      <c r="AA51" s="253"/>
      <c r="AB51" s="14"/>
    </row>
    <row r="52" spans="1:28" x14ac:dyDescent="0.2">
      <c r="A52" s="348">
        <v>13</v>
      </c>
      <c r="B52" s="185"/>
      <c r="C52" s="361" t="s">
        <v>149</v>
      </c>
      <c r="D52" s="362"/>
      <c r="E52" s="362"/>
      <c r="F52" s="362"/>
      <c r="G52" s="362"/>
      <c r="H52" s="362"/>
      <c r="I52" s="362"/>
      <c r="J52" s="362"/>
      <c r="K52" s="362"/>
      <c r="L52" s="362"/>
      <c r="M52" s="362"/>
      <c r="N52" s="363"/>
      <c r="O52" s="209" t="s">
        <v>96</v>
      </c>
      <c r="P52" s="64">
        <f>D53+F53+H53+J53+L53+N53</f>
        <v>1</v>
      </c>
      <c r="Q52" s="62" t="s">
        <v>79</v>
      </c>
      <c r="R52" s="74"/>
      <c r="S52" s="65">
        <f>P52*R52</f>
        <v>0</v>
      </c>
      <c r="T52" s="66"/>
      <c r="U52" s="65">
        <f>P52*T52</f>
        <v>0</v>
      </c>
      <c r="V52" s="301"/>
      <c r="W52" s="202"/>
      <c r="X52" s="211"/>
      <c r="Y52" s="211"/>
      <c r="Z52" s="252"/>
      <c r="AA52" s="253"/>
      <c r="AB52" s="14"/>
    </row>
    <row r="53" spans="1:28" x14ac:dyDescent="0.2">
      <c r="A53" s="349"/>
      <c r="B53" s="190"/>
      <c r="C53" s="231" t="s">
        <v>80</v>
      </c>
      <c r="D53" s="232"/>
      <c r="E53" s="233" t="s">
        <v>81</v>
      </c>
      <c r="F53" s="232">
        <v>1</v>
      </c>
      <c r="G53" s="233" t="s">
        <v>82</v>
      </c>
      <c r="H53" s="232">
        <v>0</v>
      </c>
      <c r="I53" s="233" t="s">
        <v>83</v>
      </c>
      <c r="J53" s="232">
        <v>0</v>
      </c>
      <c r="K53" s="233" t="s">
        <v>84</v>
      </c>
      <c r="L53" s="232">
        <v>0</v>
      </c>
      <c r="M53" s="233"/>
      <c r="N53" s="234"/>
      <c r="O53" s="43"/>
      <c r="P53" s="14"/>
      <c r="Q53" s="14"/>
      <c r="R53" s="177"/>
      <c r="S53" s="14"/>
      <c r="T53" s="14"/>
      <c r="U53" s="283"/>
      <c r="V53" s="299"/>
      <c r="W53" s="14"/>
      <c r="X53" s="14"/>
      <c r="Y53" s="14"/>
      <c r="Z53" s="14"/>
      <c r="AA53" s="253"/>
      <c r="AB53" s="14"/>
    </row>
    <row r="54" spans="1:28" x14ac:dyDescent="0.2">
      <c r="A54" s="350"/>
      <c r="B54" s="189"/>
      <c r="C54" s="373"/>
      <c r="D54" s="374"/>
      <c r="E54" s="374"/>
      <c r="F54" s="374"/>
      <c r="G54" s="374"/>
      <c r="H54" s="374"/>
      <c r="I54" s="374"/>
      <c r="J54" s="374"/>
      <c r="K54" s="374"/>
      <c r="L54" s="374"/>
      <c r="M54" s="374"/>
      <c r="N54" s="375"/>
      <c r="O54" s="205"/>
      <c r="P54" s="14"/>
      <c r="Q54" s="14"/>
      <c r="R54" s="177"/>
      <c r="S54" s="14"/>
      <c r="T54" s="14"/>
      <c r="U54" s="283"/>
      <c r="V54" s="299"/>
      <c r="W54" s="14"/>
      <c r="X54" s="14"/>
      <c r="Y54" s="14"/>
      <c r="Z54" s="14"/>
      <c r="AA54" s="253"/>
      <c r="AB54" s="14"/>
    </row>
    <row r="55" spans="1:28" x14ac:dyDescent="0.2">
      <c r="A55" s="348">
        <v>14</v>
      </c>
      <c r="B55" s="221"/>
      <c r="C55" s="361" t="s">
        <v>200</v>
      </c>
      <c r="D55" s="362"/>
      <c r="E55" s="362"/>
      <c r="F55" s="362"/>
      <c r="G55" s="362"/>
      <c r="H55" s="362"/>
      <c r="I55" s="362"/>
      <c r="J55" s="362"/>
      <c r="K55" s="362"/>
      <c r="L55" s="362"/>
      <c r="M55" s="362"/>
      <c r="N55" s="363"/>
      <c r="O55" s="209" t="s">
        <v>96</v>
      </c>
      <c r="P55" s="64">
        <f>D56+F56+H56+J56+L56+N56</f>
        <v>42</v>
      </c>
      <c r="Q55" s="62" t="s">
        <v>79</v>
      </c>
      <c r="R55" s="74"/>
      <c r="S55" s="65">
        <f>P55*R55</f>
        <v>0</v>
      </c>
      <c r="T55" s="66"/>
      <c r="U55" s="65">
        <f>P55*T55</f>
        <v>0</v>
      </c>
      <c r="V55" s="301"/>
      <c r="W55" s="202"/>
      <c r="X55" s="211"/>
      <c r="Y55" s="211"/>
      <c r="Z55" s="252"/>
      <c r="AA55" s="253"/>
      <c r="AB55" s="14"/>
    </row>
    <row r="56" spans="1:28" x14ac:dyDescent="0.2">
      <c r="A56" s="349"/>
      <c r="B56" s="222"/>
      <c r="C56" s="217" t="s">
        <v>80</v>
      </c>
      <c r="D56" s="218"/>
      <c r="E56" s="71" t="s">
        <v>81</v>
      </c>
      <c r="F56" s="218">
        <v>42</v>
      </c>
      <c r="G56" s="71" t="s">
        <v>82</v>
      </c>
      <c r="H56" s="218">
        <v>0</v>
      </c>
      <c r="I56" s="71" t="s">
        <v>83</v>
      </c>
      <c r="J56" s="218">
        <v>0</v>
      </c>
      <c r="K56" s="71" t="s">
        <v>84</v>
      </c>
      <c r="L56" s="218">
        <v>0</v>
      </c>
      <c r="M56" s="71"/>
      <c r="N56" s="219"/>
      <c r="O56" s="43"/>
      <c r="P56" s="14"/>
      <c r="Q56" s="14"/>
      <c r="R56" s="177"/>
      <c r="S56" s="14"/>
      <c r="T56" s="14"/>
      <c r="U56" s="283"/>
      <c r="V56" s="299"/>
      <c r="W56" s="14"/>
      <c r="X56" s="14"/>
      <c r="Y56" s="14"/>
      <c r="Z56" s="14"/>
      <c r="AA56" s="253"/>
      <c r="AB56" s="14"/>
    </row>
    <row r="57" spans="1:28" x14ac:dyDescent="0.2">
      <c r="A57" s="350"/>
      <c r="B57" s="223"/>
      <c r="C57" s="364" t="s">
        <v>251</v>
      </c>
      <c r="D57" s="365"/>
      <c r="E57" s="365"/>
      <c r="F57" s="365"/>
      <c r="G57" s="365"/>
      <c r="H57" s="365"/>
      <c r="I57" s="365"/>
      <c r="J57" s="365"/>
      <c r="K57" s="365"/>
      <c r="L57" s="365"/>
      <c r="M57" s="365"/>
      <c r="N57" s="366"/>
      <c r="O57" s="205"/>
      <c r="P57" s="14"/>
      <c r="Q57" s="14"/>
      <c r="R57" s="177"/>
      <c r="S57" s="14"/>
      <c r="T57" s="14"/>
      <c r="U57" s="283"/>
      <c r="V57" s="299"/>
      <c r="W57" s="14"/>
      <c r="X57" s="14"/>
      <c r="Y57" s="14"/>
      <c r="Z57" s="14"/>
      <c r="AA57" s="253"/>
      <c r="AB57" s="14"/>
    </row>
    <row r="58" spans="1:28" x14ac:dyDescent="0.2">
      <c r="A58" s="348">
        <v>15</v>
      </c>
      <c r="B58" s="185"/>
      <c r="C58" s="360" t="s">
        <v>176</v>
      </c>
      <c r="D58" s="355"/>
      <c r="E58" s="355"/>
      <c r="F58" s="355"/>
      <c r="G58" s="355"/>
      <c r="H58" s="355"/>
      <c r="I58" s="355"/>
      <c r="J58" s="355"/>
      <c r="K58" s="355"/>
      <c r="L58" s="355"/>
      <c r="M58" s="355"/>
      <c r="N58" s="356"/>
      <c r="O58" s="209" t="s">
        <v>96</v>
      </c>
      <c r="P58" s="64">
        <f>D59+F59+H59+J59+L59</f>
        <v>229</v>
      </c>
      <c r="Q58" s="62" t="s">
        <v>79</v>
      </c>
      <c r="R58" s="74"/>
      <c r="S58" s="65">
        <f>P58*R58</f>
        <v>0</v>
      </c>
      <c r="T58" s="66"/>
      <c r="U58" s="65">
        <f>P58*T58</f>
        <v>0</v>
      </c>
      <c r="V58" s="201"/>
      <c r="W58" s="202"/>
      <c r="X58" s="211"/>
      <c r="Y58" s="211"/>
      <c r="Z58" s="252"/>
      <c r="AA58" s="253"/>
      <c r="AB58" s="14"/>
    </row>
    <row r="59" spans="1:28" x14ac:dyDescent="0.2">
      <c r="A59" s="349"/>
      <c r="B59" s="190"/>
      <c r="C59" s="186" t="s">
        <v>80</v>
      </c>
      <c r="D59" s="43"/>
      <c r="E59" s="42" t="s">
        <v>81</v>
      </c>
      <c r="F59" s="43">
        <v>73</v>
      </c>
      <c r="G59" s="42" t="s">
        <v>82</v>
      </c>
      <c r="H59" s="43">
        <v>87</v>
      </c>
      <c r="I59" s="42" t="s">
        <v>83</v>
      </c>
      <c r="J59" s="43">
        <v>69</v>
      </c>
      <c r="K59" s="42" t="s">
        <v>84</v>
      </c>
      <c r="L59" s="43">
        <v>0</v>
      </c>
      <c r="M59" s="42"/>
      <c r="N59" s="187"/>
      <c r="O59" s="43"/>
      <c r="P59" s="14"/>
      <c r="Q59" s="14"/>
      <c r="R59" s="177"/>
      <c r="S59" s="14"/>
      <c r="T59" s="14"/>
      <c r="U59" s="283"/>
      <c r="V59" s="299"/>
      <c r="W59" s="14"/>
      <c r="X59" s="14"/>
      <c r="Y59" s="14"/>
      <c r="Z59" s="14"/>
      <c r="AA59" s="253"/>
      <c r="AB59" s="14"/>
    </row>
    <row r="60" spans="1:28" x14ac:dyDescent="0.2">
      <c r="A60" s="350"/>
      <c r="B60" s="189"/>
      <c r="C60" s="345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7"/>
      <c r="O60" s="205"/>
      <c r="P60" s="14"/>
      <c r="Q60" s="14"/>
      <c r="R60" s="177"/>
      <c r="S60" s="14"/>
      <c r="T60" s="14"/>
      <c r="U60" s="283"/>
      <c r="V60" s="299"/>
      <c r="W60" s="14"/>
      <c r="X60" s="14"/>
      <c r="Y60" s="14"/>
      <c r="Z60" s="14"/>
      <c r="AA60" s="253"/>
      <c r="AB60" s="14"/>
    </row>
    <row r="61" spans="1:28" x14ac:dyDescent="0.2">
      <c r="A61" s="348">
        <v>16</v>
      </c>
      <c r="B61" s="185"/>
      <c r="C61" s="360" t="s">
        <v>175</v>
      </c>
      <c r="D61" s="355"/>
      <c r="E61" s="355"/>
      <c r="F61" s="355"/>
      <c r="G61" s="355"/>
      <c r="H61" s="355"/>
      <c r="I61" s="355"/>
      <c r="J61" s="355"/>
      <c r="K61" s="355"/>
      <c r="L61" s="355"/>
      <c r="M61" s="355"/>
      <c r="N61" s="356"/>
      <c r="O61" s="209" t="s">
        <v>96</v>
      </c>
      <c r="P61" s="64">
        <f>D62+F62+H62+J62+L62+N62</f>
        <v>229</v>
      </c>
      <c r="Q61" s="62" t="s">
        <v>79</v>
      </c>
      <c r="R61" s="74"/>
      <c r="S61" s="65">
        <f>P61*R61</f>
        <v>0</v>
      </c>
      <c r="T61" s="66"/>
      <c r="U61" s="65">
        <f>P61*T61</f>
        <v>0</v>
      </c>
      <c r="V61" s="201"/>
      <c r="W61" s="202"/>
      <c r="X61" s="211"/>
      <c r="Y61" s="211"/>
      <c r="Z61" s="252"/>
      <c r="AA61" s="253"/>
      <c r="AB61" s="14"/>
    </row>
    <row r="62" spans="1:28" x14ac:dyDescent="0.2">
      <c r="A62" s="349"/>
      <c r="B62" s="190"/>
      <c r="C62" s="186" t="s">
        <v>80</v>
      </c>
      <c r="D62" s="43"/>
      <c r="E62" s="42" t="s">
        <v>81</v>
      </c>
      <c r="F62" s="43">
        <v>73</v>
      </c>
      <c r="G62" s="42" t="s">
        <v>82</v>
      </c>
      <c r="H62" s="43">
        <v>87</v>
      </c>
      <c r="I62" s="42" t="s">
        <v>83</v>
      </c>
      <c r="J62" s="43">
        <v>69</v>
      </c>
      <c r="K62" s="42" t="s">
        <v>84</v>
      </c>
      <c r="L62" s="43">
        <v>0</v>
      </c>
      <c r="M62" s="42"/>
      <c r="N62" s="187"/>
      <c r="O62" s="43"/>
      <c r="P62" s="14"/>
      <c r="Q62" s="14"/>
      <c r="R62" s="177"/>
      <c r="S62" s="14"/>
      <c r="T62" s="14"/>
      <c r="U62" s="283"/>
      <c r="V62" s="299"/>
      <c r="W62" s="14"/>
      <c r="X62" s="14"/>
      <c r="Y62" s="14"/>
      <c r="Z62" s="14"/>
      <c r="AA62" s="253"/>
      <c r="AB62" s="14"/>
    </row>
    <row r="63" spans="1:28" x14ac:dyDescent="0.2">
      <c r="A63" s="350"/>
      <c r="B63" s="189"/>
      <c r="C63" s="345"/>
      <c r="D63" s="346"/>
      <c r="E63" s="346"/>
      <c r="F63" s="346"/>
      <c r="G63" s="346"/>
      <c r="H63" s="346"/>
      <c r="I63" s="346"/>
      <c r="J63" s="346"/>
      <c r="K63" s="346"/>
      <c r="L63" s="346"/>
      <c r="M63" s="346"/>
      <c r="N63" s="347"/>
      <c r="O63" s="205"/>
      <c r="P63" s="14"/>
      <c r="Q63" s="14"/>
      <c r="R63" s="177"/>
      <c r="S63" s="14"/>
      <c r="T63" s="14"/>
      <c r="U63" s="283"/>
      <c r="V63" s="299"/>
      <c r="W63" s="14"/>
      <c r="X63" s="14"/>
      <c r="Y63" s="14"/>
      <c r="Z63" s="14"/>
      <c r="AA63" s="253"/>
      <c r="AB63" s="14"/>
    </row>
    <row r="64" spans="1:28" x14ac:dyDescent="0.2">
      <c r="A64" s="348">
        <v>17</v>
      </c>
      <c r="B64" s="185"/>
      <c r="C64" s="361" t="s">
        <v>174</v>
      </c>
      <c r="D64" s="362"/>
      <c r="E64" s="362"/>
      <c r="F64" s="362"/>
      <c r="G64" s="362"/>
      <c r="H64" s="362"/>
      <c r="I64" s="362"/>
      <c r="J64" s="362"/>
      <c r="K64" s="362"/>
      <c r="L64" s="362"/>
      <c r="M64" s="362"/>
      <c r="N64" s="363"/>
      <c r="O64" s="209" t="s">
        <v>96</v>
      </c>
      <c r="P64" s="64">
        <f>D65+F65+H65+J65+L65+N65</f>
        <v>502</v>
      </c>
      <c r="Q64" s="62" t="s">
        <v>79</v>
      </c>
      <c r="R64" s="74"/>
      <c r="S64" s="65">
        <f>P64*R64</f>
        <v>0</v>
      </c>
      <c r="T64" s="66"/>
      <c r="U64" s="65">
        <f>P64*T64</f>
        <v>0</v>
      </c>
      <c r="V64" s="301"/>
      <c r="W64" s="202"/>
      <c r="X64" s="211"/>
      <c r="Y64" s="211"/>
      <c r="Z64" s="252"/>
      <c r="AA64" s="253"/>
      <c r="AB64" s="14"/>
    </row>
    <row r="65" spans="1:28" x14ac:dyDescent="0.2">
      <c r="A65" s="349"/>
      <c r="B65" s="190"/>
      <c r="C65" s="186" t="s">
        <v>80</v>
      </c>
      <c r="D65" s="43"/>
      <c r="E65" s="42" t="s">
        <v>81</v>
      </c>
      <c r="F65" s="43">
        <v>150</v>
      </c>
      <c r="G65" s="42" t="s">
        <v>82</v>
      </c>
      <c r="H65" s="43">
        <v>186</v>
      </c>
      <c r="I65" s="42" t="s">
        <v>83</v>
      </c>
      <c r="J65" s="43">
        <v>166</v>
      </c>
      <c r="K65" s="42" t="s">
        <v>84</v>
      </c>
      <c r="L65" s="43">
        <v>0</v>
      </c>
      <c r="M65" s="42"/>
      <c r="N65" s="187"/>
      <c r="O65" s="43"/>
      <c r="P65" s="14"/>
      <c r="Q65" s="14"/>
      <c r="R65" s="177"/>
      <c r="S65" s="14"/>
      <c r="T65" s="14"/>
      <c r="U65" s="283"/>
      <c r="V65" s="299"/>
      <c r="W65" s="14"/>
      <c r="X65" s="14"/>
      <c r="Y65" s="14"/>
      <c r="Z65" s="14"/>
      <c r="AA65" s="253"/>
      <c r="AB65" s="14"/>
    </row>
    <row r="66" spans="1:28" x14ac:dyDescent="0.2">
      <c r="A66" s="350"/>
      <c r="B66" s="189"/>
      <c r="C66" s="345"/>
      <c r="D66" s="346"/>
      <c r="E66" s="346"/>
      <c r="F66" s="346"/>
      <c r="G66" s="346"/>
      <c r="H66" s="346"/>
      <c r="I66" s="346"/>
      <c r="J66" s="346"/>
      <c r="K66" s="346"/>
      <c r="L66" s="346"/>
      <c r="M66" s="346"/>
      <c r="N66" s="347"/>
      <c r="O66" s="205"/>
      <c r="P66" s="14"/>
      <c r="Q66" s="14"/>
      <c r="R66" s="177"/>
      <c r="S66" s="14"/>
      <c r="T66" s="14"/>
      <c r="U66" s="283"/>
      <c r="V66" s="299"/>
      <c r="W66" s="14"/>
      <c r="X66" s="14"/>
      <c r="Y66" s="14"/>
      <c r="Z66" s="14"/>
      <c r="AA66" s="253"/>
      <c r="AB66" s="14"/>
    </row>
    <row r="67" spans="1:28" x14ac:dyDescent="0.2">
      <c r="A67" s="348">
        <v>18</v>
      </c>
      <c r="B67" s="185"/>
      <c r="C67" s="380" t="s">
        <v>193</v>
      </c>
      <c r="D67" s="378"/>
      <c r="E67" s="378"/>
      <c r="F67" s="378"/>
      <c r="G67" s="378"/>
      <c r="H67" s="378"/>
      <c r="I67" s="378"/>
      <c r="J67" s="378"/>
      <c r="K67" s="378"/>
      <c r="L67" s="378"/>
      <c r="M67" s="378"/>
      <c r="N67" s="379"/>
      <c r="O67" s="209" t="s">
        <v>96</v>
      </c>
      <c r="P67" s="64">
        <f>D68+F68+H68+J68+L68+N68</f>
        <v>16</v>
      </c>
      <c r="Q67" s="62" t="s">
        <v>79</v>
      </c>
      <c r="R67" s="74"/>
      <c r="S67" s="65">
        <f>P67*R67</f>
        <v>0</v>
      </c>
      <c r="T67" s="66"/>
      <c r="U67" s="65">
        <f>P67*T67</f>
        <v>0</v>
      </c>
      <c r="V67" s="201"/>
      <c r="W67" s="202"/>
      <c r="X67" s="211"/>
      <c r="Y67" s="211"/>
      <c r="Z67" s="252"/>
      <c r="AA67" s="253"/>
      <c r="AB67" s="14"/>
    </row>
    <row r="68" spans="1:28" x14ac:dyDescent="0.2">
      <c r="A68" s="349"/>
      <c r="B68" s="190"/>
      <c r="C68" s="186" t="s">
        <v>80</v>
      </c>
      <c r="D68" s="43"/>
      <c r="E68" s="42" t="s">
        <v>81</v>
      </c>
      <c r="F68" s="43">
        <v>6</v>
      </c>
      <c r="G68" s="42" t="s">
        <v>82</v>
      </c>
      <c r="H68" s="43">
        <v>4</v>
      </c>
      <c r="I68" s="42" t="s">
        <v>83</v>
      </c>
      <c r="J68" s="43">
        <v>6</v>
      </c>
      <c r="K68" s="42" t="s">
        <v>84</v>
      </c>
      <c r="L68" s="43">
        <v>0</v>
      </c>
      <c r="M68" s="42"/>
      <c r="N68" s="187"/>
      <c r="O68" s="43"/>
      <c r="P68" s="14"/>
      <c r="Q68" s="14"/>
      <c r="R68" s="177"/>
      <c r="S68" s="14"/>
      <c r="T68" s="14"/>
      <c r="U68" s="283"/>
      <c r="V68" s="299"/>
      <c r="W68" s="14"/>
      <c r="X68" s="14"/>
      <c r="Y68" s="14"/>
      <c r="Z68" s="14"/>
      <c r="AA68" s="253"/>
      <c r="AB68" s="14"/>
    </row>
    <row r="69" spans="1:28" x14ac:dyDescent="0.2">
      <c r="A69" s="350"/>
      <c r="B69" s="189"/>
      <c r="C69" s="345"/>
      <c r="D69" s="346"/>
      <c r="E69" s="346"/>
      <c r="F69" s="346"/>
      <c r="G69" s="346"/>
      <c r="H69" s="346"/>
      <c r="I69" s="346"/>
      <c r="J69" s="346"/>
      <c r="K69" s="346"/>
      <c r="L69" s="346"/>
      <c r="M69" s="346"/>
      <c r="N69" s="347"/>
      <c r="O69" s="205"/>
      <c r="P69" s="14"/>
      <c r="Q69" s="14"/>
      <c r="R69" s="177"/>
      <c r="S69" s="14"/>
      <c r="T69" s="14"/>
      <c r="U69" s="283"/>
      <c r="V69" s="299"/>
      <c r="W69" s="14"/>
      <c r="X69" s="14"/>
      <c r="Y69" s="14"/>
      <c r="Z69" s="14"/>
      <c r="AA69" s="253"/>
      <c r="AB69" s="14"/>
    </row>
    <row r="70" spans="1:28" x14ac:dyDescent="0.2">
      <c r="A70" s="348">
        <v>19</v>
      </c>
      <c r="B70" s="185"/>
      <c r="C70" s="360" t="s">
        <v>146</v>
      </c>
      <c r="D70" s="355"/>
      <c r="E70" s="355"/>
      <c r="F70" s="355"/>
      <c r="G70" s="355"/>
      <c r="H70" s="355"/>
      <c r="I70" s="355"/>
      <c r="J70" s="355"/>
      <c r="K70" s="355"/>
      <c r="L70" s="355"/>
      <c r="M70" s="355"/>
      <c r="N70" s="356"/>
      <c r="O70" s="209" t="s">
        <v>96</v>
      </c>
      <c r="P70" s="64">
        <f>D71+F71+H71+J71+L71+N71</f>
        <v>518</v>
      </c>
      <c r="Q70" s="62" t="s">
        <v>79</v>
      </c>
      <c r="R70" s="67" t="s">
        <v>94</v>
      </c>
      <c r="S70" s="67" t="s">
        <v>94</v>
      </c>
      <c r="T70" s="66"/>
      <c r="U70" s="65">
        <f>P70*T70</f>
        <v>0</v>
      </c>
      <c r="V70" s="201"/>
      <c r="W70" s="202"/>
      <c r="X70" s="211"/>
      <c r="Y70" s="211"/>
      <c r="Z70" s="252"/>
      <c r="AA70" s="253"/>
      <c r="AB70" s="14"/>
    </row>
    <row r="71" spans="1:28" x14ac:dyDescent="0.2">
      <c r="A71" s="349"/>
      <c r="B71" s="190"/>
      <c r="C71" s="186" t="s">
        <v>80</v>
      </c>
      <c r="D71" s="43"/>
      <c r="E71" s="42" t="s">
        <v>81</v>
      </c>
      <c r="F71" s="43">
        <v>156</v>
      </c>
      <c r="G71" s="42" t="s">
        <v>82</v>
      </c>
      <c r="H71" s="43">
        <v>190</v>
      </c>
      <c r="I71" s="42" t="s">
        <v>83</v>
      </c>
      <c r="J71" s="43">
        <v>172</v>
      </c>
      <c r="K71" s="42" t="s">
        <v>84</v>
      </c>
      <c r="L71" s="43">
        <v>0</v>
      </c>
      <c r="M71" s="42"/>
      <c r="N71" s="187"/>
      <c r="O71" s="43"/>
      <c r="P71" s="14"/>
      <c r="Q71" s="14"/>
      <c r="R71" s="177"/>
      <c r="S71" s="14"/>
      <c r="T71" s="14"/>
      <c r="U71" s="283"/>
      <c r="V71" s="299"/>
      <c r="W71" s="14"/>
      <c r="X71" s="14"/>
      <c r="Y71" s="14"/>
      <c r="Z71" s="14"/>
      <c r="AA71" s="253"/>
      <c r="AB71" s="14"/>
    </row>
    <row r="72" spans="1:28" x14ac:dyDescent="0.2">
      <c r="A72" s="350"/>
      <c r="B72" s="189"/>
      <c r="C72" s="345"/>
      <c r="D72" s="346"/>
      <c r="E72" s="346"/>
      <c r="F72" s="346"/>
      <c r="G72" s="346"/>
      <c r="H72" s="346"/>
      <c r="I72" s="346"/>
      <c r="J72" s="346"/>
      <c r="K72" s="346"/>
      <c r="L72" s="346"/>
      <c r="M72" s="346"/>
      <c r="N72" s="347"/>
      <c r="O72" s="205"/>
      <c r="P72" s="14"/>
      <c r="Q72" s="14"/>
      <c r="R72" s="177"/>
      <c r="S72" s="14"/>
      <c r="T72" s="14"/>
      <c r="U72" s="283"/>
      <c r="V72" s="299"/>
      <c r="W72" s="14"/>
      <c r="X72" s="14"/>
      <c r="Y72" s="14"/>
      <c r="Z72" s="14"/>
      <c r="AA72" s="253"/>
      <c r="AB72" s="14"/>
    </row>
    <row r="73" spans="1:28" x14ac:dyDescent="0.2">
      <c r="A73" s="348">
        <v>20</v>
      </c>
      <c r="B73" s="185"/>
      <c r="C73" s="360" t="s">
        <v>147</v>
      </c>
      <c r="D73" s="355"/>
      <c r="E73" s="355"/>
      <c r="F73" s="355"/>
      <c r="G73" s="355"/>
      <c r="H73" s="355"/>
      <c r="I73" s="355"/>
      <c r="J73" s="355"/>
      <c r="K73" s="355"/>
      <c r="L73" s="355"/>
      <c r="M73" s="355"/>
      <c r="N73" s="356"/>
      <c r="O73" s="209" t="s">
        <v>96</v>
      </c>
      <c r="P73" s="64">
        <f>D74+F74+H74+J74+L74+N74</f>
        <v>72</v>
      </c>
      <c r="Q73" s="62" t="s">
        <v>79</v>
      </c>
      <c r="R73" s="67" t="s">
        <v>94</v>
      </c>
      <c r="S73" s="67" t="s">
        <v>94</v>
      </c>
      <c r="T73" s="66"/>
      <c r="U73" s="65">
        <f>P73*T73</f>
        <v>0</v>
      </c>
      <c r="V73" s="201"/>
      <c r="W73" s="202"/>
      <c r="X73" s="211"/>
      <c r="Y73" s="211"/>
      <c r="Z73" s="252"/>
      <c r="AA73" s="253"/>
      <c r="AB73" s="14"/>
    </row>
    <row r="74" spans="1:28" x14ac:dyDescent="0.2">
      <c r="A74" s="349"/>
      <c r="B74" s="190"/>
      <c r="C74" s="186" t="s">
        <v>80</v>
      </c>
      <c r="D74" s="43"/>
      <c r="E74" s="42" t="s">
        <v>81</v>
      </c>
      <c r="F74" s="43">
        <v>72</v>
      </c>
      <c r="G74" s="42" t="s">
        <v>82</v>
      </c>
      <c r="H74" s="43">
        <v>0</v>
      </c>
      <c r="I74" s="42" t="s">
        <v>83</v>
      </c>
      <c r="J74" s="43">
        <v>0</v>
      </c>
      <c r="K74" s="42" t="s">
        <v>84</v>
      </c>
      <c r="L74" s="43">
        <v>0</v>
      </c>
      <c r="M74" s="42"/>
      <c r="N74" s="187"/>
      <c r="O74" s="43"/>
      <c r="P74" s="14"/>
      <c r="Q74" s="14"/>
      <c r="R74" s="177"/>
      <c r="S74" s="14"/>
      <c r="T74" s="14"/>
      <c r="U74" s="283"/>
      <c r="V74" s="299"/>
      <c r="W74" s="14"/>
      <c r="X74" s="14"/>
      <c r="Y74" s="14"/>
      <c r="Z74" s="14"/>
      <c r="AA74" s="253"/>
      <c r="AB74" s="14"/>
    </row>
    <row r="75" spans="1:28" x14ac:dyDescent="0.2">
      <c r="A75" s="350"/>
      <c r="B75" s="189"/>
      <c r="C75" s="345"/>
      <c r="D75" s="346"/>
      <c r="E75" s="346"/>
      <c r="F75" s="346"/>
      <c r="G75" s="346"/>
      <c r="H75" s="346"/>
      <c r="I75" s="346"/>
      <c r="J75" s="346"/>
      <c r="K75" s="346"/>
      <c r="L75" s="346"/>
      <c r="M75" s="346"/>
      <c r="N75" s="347"/>
      <c r="O75" s="205"/>
      <c r="P75" s="14"/>
      <c r="Q75" s="14"/>
      <c r="R75" s="177"/>
      <c r="S75" s="14"/>
      <c r="T75" s="14"/>
      <c r="U75" s="283"/>
      <c r="V75" s="299"/>
      <c r="W75" s="14"/>
      <c r="X75" s="14"/>
      <c r="Y75" s="14"/>
      <c r="Z75" s="14"/>
      <c r="AA75" s="253"/>
      <c r="AB75" s="14"/>
    </row>
    <row r="76" spans="1:28" x14ac:dyDescent="0.2">
      <c r="A76" s="348">
        <v>21</v>
      </c>
      <c r="B76" s="185"/>
      <c r="C76" s="360" t="s">
        <v>218</v>
      </c>
      <c r="D76" s="355"/>
      <c r="E76" s="355"/>
      <c r="F76" s="355"/>
      <c r="G76" s="355"/>
      <c r="H76" s="355"/>
      <c r="I76" s="355"/>
      <c r="J76" s="355"/>
      <c r="K76" s="355"/>
      <c r="L76" s="355"/>
      <c r="M76" s="355"/>
      <c r="N76" s="356"/>
      <c r="O76" s="209" t="s">
        <v>96</v>
      </c>
      <c r="P76" s="64">
        <f>D77+F77+H77+J77+L77+N77</f>
        <v>50</v>
      </c>
      <c r="Q76" s="62" t="s">
        <v>79</v>
      </c>
      <c r="R76" s="67" t="s">
        <v>94</v>
      </c>
      <c r="S76" s="67" t="s">
        <v>94</v>
      </c>
      <c r="T76" s="66"/>
      <c r="U76" s="65">
        <f>P76*T76</f>
        <v>0</v>
      </c>
      <c r="V76" s="201"/>
      <c r="W76" s="202"/>
      <c r="X76" s="211"/>
      <c r="Y76" s="211"/>
      <c r="Z76" s="252"/>
      <c r="AA76" s="253"/>
      <c r="AB76" s="14"/>
    </row>
    <row r="77" spans="1:28" x14ac:dyDescent="0.2">
      <c r="A77" s="349"/>
      <c r="B77" s="190"/>
      <c r="C77" s="186" t="s">
        <v>80</v>
      </c>
      <c r="D77" s="43"/>
      <c r="E77" s="42" t="s">
        <v>81</v>
      </c>
      <c r="F77" s="43">
        <v>50</v>
      </c>
      <c r="G77" s="42" t="s">
        <v>82</v>
      </c>
      <c r="H77" s="43">
        <v>0</v>
      </c>
      <c r="I77" s="42" t="s">
        <v>83</v>
      </c>
      <c r="J77" s="43">
        <v>0</v>
      </c>
      <c r="K77" s="42" t="s">
        <v>84</v>
      </c>
      <c r="L77" s="43">
        <v>0</v>
      </c>
      <c r="M77" s="42"/>
      <c r="N77" s="187"/>
      <c r="O77" s="43"/>
      <c r="P77" s="14"/>
      <c r="Q77" s="14"/>
      <c r="R77" s="177"/>
      <c r="S77" s="14"/>
      <c r="T77" s="14"/>
      <c r="U77" s="283"/>
      <c r="V77" s="299"/>
      <c r="W77" s="14"/>
      <c r="X77" s="14"/>
      <c r="Y77" s="14"/>
      <c r="Z77" s="14"/>
      <c r="AA77" s="253"/>
      <c r="AB77" s="14"/>
    </row>
    <row r="78" spans="1:28" x14ac:dyDescent="0.2">
      <c r="A78" s="350"/>
      <c r="B78" s="189"/>
      <c r="C78" s="345"/>
      <c r="D78" s="346"/>
      <c r="E78" s="346"/>
      <c r="F78" s="346"/>
      <c r="G78" s="346"/>
      <c r="H78" s="346"/>
      <c r="I78" s="346"/>
      <c r="J78" s="346"/>
      <c r="K78" s="346"/>
      <c r="L78" s="346"/>
      <c r="M78" s="346"/>
      <c r="N78" s="347"/>
      <c r="O78" s="205"/>
      <c r="P78" s="14"/>
      <c r="Q78" s="14"/>
      <c r="R78" s="177"/>
      <c r="S78" s="14"/>
      <c r="T78" s="14"/>
      <c r="U78" s="283"/>
      <c r="V78" s="299"/>
      <c r="W78" s="14"/>
      <c r="X78" s="14"/>
      <c r="Y78" s="14"/>
      <c r="Z78" s="14"/>
      <c r="AA78" s="253"/>
      <c r="AB78" s="14"/>
    </row>
    <row r="79" spans="1:28" x14ac:dyDescent="0.2">
      <c r="A79" s="348">
        <v>22</v>
      </c>
      <c r="B79" s="185"/>
      <c r="C79" s="360" t="s">
        <v>215</v>
      </c>
      <c r="D79" s="355"/>
      <c r="E79" s="355"/>
      <c r="F79" s="355"/>
      <c r="G79" s="355"/>
      <c r="H79" s="355"/>
      <c r="I79" s="355"/>
      <c r="J79" s="355"/>
      <c r="K79" s="355"/>
      <c r="L79" s="355"/>
      <c r="M79" s="355"/>
      <c r="N79" s="356"/>
      <c r="O79" s="209" t="s">
        <v>96</v>
      </c>
      <c r="P79" s="64">
        <f>D80+F80+H80+J80+L80+N80</f>
        <v>1036</v>
      </c>
      <c r="Q79" s="63" t="s">
        <v>79</v>
      </c>
      <c r="R79" s="74"/>
      <c r="S79" s="65">
        <f>P79*R79</f>
        <v>0</v>
      </c>
      <c r="T79" s="66"/>
      <c r="U79" s="65">
        <f>P79*T79</f>
        <v>0</v>
      </c>
      <c r="V79" s="201"/>
      <c r="W79" s="202"/>
      <c r="X79" s="211"/>
      <c r="Y79" s="211"/>
      <c r="Z79" s="252"/>
      <c r="AA79" s="253"/>
      <c r="AB79" s="14"/>
    </row>
    <row r="80" spans="1:28" x14ac:dyDescent="0.2">
      <c r="A80" s="349"/>
      <c r="B80" s="190"/>
      <c r="C80" s="186" t="s">
        <v>80</v>
      </c>
      <c r="D80" s="43"/>
      <c r="E80" s="42" t="s">
        <v>81</v>
      </c>
      <c r="F80" s="43">
        <v>674</v>
      </c>
      <c r="G80" s="42" t="s">
        <v>82</v>
      </c>
      <c r="H80" s="43">
        <v>190</v>
      </c>
      <c r="I80" s="42" t="s">
        <v>83</v>
      </c>
      <c r="J80" s="43">
        <v>172</v>
      </c>
      <c r="K80" s="42" t="s">
        <v>84</v>
      </c>
      <c r="L80" s="43">
        <v>0</v>
      </c>
      <c r="M80" s="42"/>
      <c r="N80" s="187"/>
      <c r="O80" s="43"/>
      <c r="P80" s="14"/>
      <c r="Q80" s="14"/>
      <c r="R80" s="177"/>
      <c r="S80" s="14"/>
      <c r="T80" s="14"/>
      <c r="U80" s="283"/>
      <c r="V80" s="299"/>
      <c r="W80" s="14"/>
      <c r="X80" s="14"/>
      <c r="Y80" s="14"/>
      <c r="Z80" s="14"/>
      <c r="AA80" s="253"/>
      <c r="AB80" s="14"/>
    </row>
    <row r="81" spans="1:28" x14ac:dyDescent="0.2">
      <c r="A81" s="350"/>
      <c r="B81" s="189"/>
      <c r="C81" s="345"/>
      <c r="D81" s="346"/>
      <c r="E81" s="346"/>
      <c r="F81" s="346"/>
      <c r="G81" s="346"/>
      <c r="H81" s="346"/>
      <c r="I81" s="346"/>
      <c r="J81" s="346"/>
      <c r="K81" s="346"/>
      <c r="L81" s="346"/>
      <c r="M81" s="346"/>
      <c r="N81" s="347"/>
      <c r="O81" s="205"/>
      <c r="P81" s="14"/>
      <c r="Q81" s="14"/>
      <c r="R81" s="177"/>
      <c r="S81" s="14"/>
      <c r="T81" s="14"/>
      <c r="U81" s="283"/>
      <c r="V81" s="299"/>
      <c r="W81" s="14"/>
      <c r="X81" s="14"/>
      <c r="Y81" s="14"/>
      <c r="Z81" s="14"/>
      <c r="AA81" s="253"/>
      <c r="AB81" s="14"/>
    </row>
    <row r="82" spans="1:28" x14ac:dyDescent="0.2">
      <c r="A82" s="348">
        <v>23</v>
      </c>
      <c r="B82" s="221"/>
      <c r="C82" s="361" t="s">
        <v>178</v>
      </c>
      <c r="D82" s="362"/>
      <c r="E82" s="362"/>
      <c r="F82" s="362"/>
      <c r="G82" s="362"/>
      <c r="H82" s="362"/>
      <c r="I82" s="362"/>
      <c r="J82" s="362"/>
      <c r="K82" s="362"/>
      <c r="L82" s="362"/>
      <c r="M82" s="362"/>
      <c r="N82" s="363"/>
      <c r="O82" s="209" t="s">
        <v>96</v>
      </c>
      <c r="P82" s="64">
        <f>D83+F83+H83+J83+L83+N83</f>
        <v>250</v>
      </c>
      <c r="Q82" s="62" t="s">
        <v>79</v>
      </c>
      <c r="R82" s="74"/>
      <c r="S82" s="65">
        <f>P82*R82</f>
        <v>0</v>
      </c>
      <c r="T82" s="66"/>
      <c r="U82" s="65">
        <f>P82*T82</f>
        <v>0</v>
      </c>
      <c r="V82" s="301"/>
      <c r="W82" s="202"/>
      <c r="X82" s="211"/>
      <c r="Y82" s="211"/>
      <c r="Z82" s="252"/>
      <c r="AA82" s="253"/>
      <c r="AB82" s="14"/>
    </row>
    <row r="83" spans="1:28" x14ac:dyDescent="0.2">
      <c r="A83" s="349"/>
      <c r="B83" s="222"/>
      <c r="C83" s="217" t="s">
        <v>80</v>
      </c>
      <c r="D83" s="218"/>
      <c r="E83" s="71" t="s">
        <v>81</v>
      </c>
      <c r="F83" s="218">
        <v>250</v>
      </c>
      <c r="G83" s="71" t="s">
        <v>82</v>
      </c>
      <c r="H83" s="218">
        <v>0</v>
      </c>
      <c r="I83" s="71" t="s">
        <v>83</v>
      </c>
      <c r="J83" s="218">
        <v>0</v>
      </c>
      <c r="K83" s="71" t="s">
        <v>84</v>
      </c>
      <c r="L83" s="218">
        <v>0</v>
      </c>
      <c r="M83" s="71"/>
      <c r="N83" s="219"/>
      <c r="O83" s="43"/>
      <c r="P83" s="14"/>
      <c r="Q83" s="14"/>
      <c r="R83" s="177"/>
      <c r="S83" s="14"/>
      <c r="T83" s="14"/>
      <c r="U83" s="283"/>
      <c r="V83" s="299"/>
      <c r="W83" s="14"/>
      <c r="X83" s="14"/>
      <c r="Y83" s="14"/>
      <c r="Z83" s="14"/>
      <c r="AA83" s="253"/>
      <c r="AB83" s="14"/>
    </row>
    <row r="84" spans="1:28" x14ac:dyDescent="0.2">
      <c r="A84" s="350"/>
      <c r="B84" s="223"/>
      <c r="C84" s="364"/>
      <c r="D84" s="365"/>
      <c r="E84" s="365"/>
      <c r="F84" s="365"/>
      <c r="G84" s="365"/>
      <c r="H84" s="365"/>
      <c r="I84" s="365"/>
      <c r="J84" s="365"/>
      <c r="K84" s="365"/>
      <c r="L84" s="365"/>
      <c r="M84" s="365"/>
      <c r="N84" s="366"/>
      <c r="O84" s="205"/>
      <c r="P84" s="14"/>
      <c r="Q84" s="14"/>
      <c r="R84" s="177"/>
      <c r="S84" s="14"/>
      <c r="T84" s="14"/>
      <c r="U84" s="283"/>
      <c r="V84" s="299"/>
      <c r="W84" s="14"/>
      <c r="X84" s="14"/>
      <c r="Y84" s="14"/>
      <c r="Z84" s="14"/>
      <c r="AA84" s="253"/>
      <c r="AB84" s="14"/>
    </row>
    <row r="85" spans="1:28" x14ac:dyDescent="0.2">
      <c r="A85" s="348">
        <v>24</v>
      </c>
      <c r="B85" s="221"/>
      <c r="C85" s="361" t="s">
        <v>179</v>
      </c>
      <c r="D85" s="362"/>
      <c r="E85" s="362"/>
      <c r="F85" s="362"/>
      <c r="G85" s="362"/>
      <c r="H85" s="362"/>
      <c r="I85" s="362"/>
      <c r="J85" s="362"/>
      <c r="K85" s="362"/>
      <c r="L85" s="362"/>
      <c r="M85" s="362"/>
      <c r="N85" s="363"/>
      <c r="O85" s="209" t="s">
        <v>96</v>
      </c>
      <c r="P85" s="64">
        <f>D86+F86+H86+J86+L86+N86</f>
        <v>250</v>
      </c>
      <c r="Q85" s="62" t="s">
        <v>79</v>
      </c>
      <c r="R85" s="74"/>
      <c r="S85" s="65">
        <f>P85*R85</f>
        <v>0</v>
      </c>
      <c r="T85" s="66"/>
      <c r="U85" s="65">
        <f>P85*T85</f>
        <v>0</v>
      </c>
      <c r="V85" s="301"/>
      <c r="W85" s="202"/>
      <c r="X85" s="211"/>
      <c r="Y85" s="211"/>
      <c r="Z85" s="252"/>
      <c r="AA85" s="253"/>
      <c r="AB85" s="14"/>
    </row>
    <row r="86" spans="1:28" x14ac:dyDescent="0.2">
      <c r="A86" s="349"/>
      <c r="B86" s="222"/>
      <c r="C86" s="217" t="s">
        <v>80</v>
      </c>
      <c r="D86" s="218"/>
      <c r="E86" s="71" t="s">
        <v>81</v>
      </c>
      <c r="F86" s="218">
        <v>250</v>
      </c>
      <c r="G86" s="71" t="s">
        <v>82</v>
      </c>
      <c r="H86" s="218">
        <v>0</v>
      </c>
      <c r="I86" s="71" t="s">
        <v>83</v>
      </c>
      <c r="J86" s="218">
        <v>0</v>
      </c>
      <c r="K86" s="71" t="s">
        <v>84</v>
      </c>
      <c r="L86" s="218">
        <v>0</v>
      </c>
      <c r="M86" s="71"/>
      <c r="N86" s="219"/>
      <c r="O86" s="43"/>
      <c r="P86" s="14"/>
      <c r="Q86" s="14"/>
      <c r="R86" s="177"/>
      <c r="S86" s="14"/>
      <c r="T86" s="14"/>
      <c r="U86" s="283"/>
      <c r="V86" s="299"/>
      <c r="W86" s="14"/>
      <c r="X86" s="14"/>
      <c r="Y86" s="14"/>
      <c r="Z86" s="14"/>
      <c r="AA86" s="253"/>
      <c r="AB86" s="14"/>
    </row>
    <row r="87" spans="1:28" x14ac:dyDescent="0.2">
      <c r="A87" s="350"/>
      <c r="B87" s="223"/>
      <c r="C87" s="364"/>
      <c r="D87" s="365"/>
      <c r="E87" s="365"/>
      <c r="F87" s="365"/>
      <c r="G87" s="365"/>
      <c r="H87" s="365"/>
      <c r="I87" s="365"/>
      <c r="J87" s="365"/>
      <c r="K87" s="365"/>
      <c r="L87" s="365"/>
      <c r="M87" s="365"/>
      <c r="N87" s="366"/>
      <c r="O87" s="205"/>
      <c r="P87" s="14"/>
      <c r="Q87" s="14"/>
      <c r="R87" s="177"/>
      <c r="S87" s="14"/>
      <c r="T87" s="14"/>
      <c r="U87" s="283"/>
      <c r="V87" s="299"/>
      <c r="W87" s="14"/>
      <c r="X87" s="14"/>
      <c r="Y87" s="14"/>
      <c r="Z87" s="14"/>
      <c r="AA87" s="253"/>
      <c r="AB87" s="14"/>
    </row>
    <row r="88" spans="1:28" x14ac:dyDescent="0.2">
      <c r="A88" s="348">
        <v>25</v>
      </c>
      <c r="B88" s="185"/>
      <c r="C88" s="361" t="s">
        <v>177</v>
      </c>
      <c r="D88" s="362"/>
      <c r="E88" s="362"/>
      <c r="F88" s="362"/>
      <c r="G88" s="362"/>
      <c r="H88" s="362"/>
      <c r="I88" s="362"/>
      <c r="J88" s="362"/>
      <c r="K88" s="362"/>
      <c r="L88" s="362"/>
      <c r="M88" s="362"/>
      <c r="N88" s="363"/>
      <c r="O88" s="209" t="s">
        <v>96</v>
      </c>
      <c r="P88" s="64">
        <f>D89+F89+H89+J89+L89+N89</f>
        <v>20</v>
      </c>
      <c r="Q88" s="62" t="s">
        <v>79</v>
      </c>
      <c r="R88" s="74"/>
      <c r="S88" s="65">
        <f>P88*R88</f>
        <v>0</v>
      </c>
      <c r="T88" s="66"/>
      <c r="U88" s="65">
        <f>P88*T88</f>
        <v>0</v>
      </c>
      <c r="V88" s="301"/>
      <c r="W88" s="202"/>
      <c r="X88" s="211"/>
      <c r="Y88" s="211"/>
      <c r="Z88" s="252"/>
      <c r="AA88" s="253"/>
      <c r="AB88" s="14"/>
    </row>
    <row r="89" spans="1:28" x14ac:dyDescent="0.2">
      <c r="A89" s="349"/>
      <c r="B89" s="190"/>
      <c r="C89" s="186" t="s">
        <v>80</v>
      </c>
      <c r="D89" s="43">
        <v>5</v>
      </c>
      <c r="E89" s="42" t="s">
        <v>81</v>
      </c>
      <c r="F89" s="43">
        <v>15</v>
      </c>
      <c r="G89" s="42" t="s">
        <v>82</v>
      </c>
      <c r="H89" s="43">
        <v>0</v>
      </c>
      <c r="I89" s="42" t="s">
        <v>83</v>
      </c>
      <c r="J89" s="43">
        <v>0</v>
      </c>
      <c r="K89" s="42" t="s">
        <v>84</v>
      </c>
      <c r="L89" s="43">
        <v>0</v>
      </c>
      <c r="M89" s="42"/>
      <c r="N89" s="187"/>
      <c r="O89" s="43"/>
      <c r="P89" s="14"/>
      <c r="Q89" s="14"/>
      <c r="R89" s="177"/>
      <c r="S89" s="14"/>
      <c r="T89" s="14"/>
      <c r="U89" s="283"/>
      <c r="V89" s="299"/>
      <c r="W89" s="14"/>
      <c r="X89" s="14"/>
      <c r="Y89" s="14"/>
      <c r="Z89" s="14"/>
      <c r="AA89" s="253"/>
      <c r="AB89" s="14"/>
    </row>
    <row r="90" spans="1:28" x14ac:dyDescent="0.2">
      <c r="A90" s="350"/>
      <c r="B90" s="189"/>
      <c r="C90" s="345" t="s">
        <v>271</v>
      </c>
      <c r="D90" s="346"/>
      <c r="E90" s="346"/>
      <c r="F90" s="346"/>
      <c r="G90" s="346"/>
      <c r="H90" s="346"/>
      <c r="I90" s="346"/>
      <c r="J90" s="346"/>
      <c r="K90" s="346"/>
      <c r="L90" s="346"/>
      <c r="M90" s="346"/>
      <c r="N90" s="347"/>
      <c r="O90" s="205"/>
      <c r="P90" s="14"/>
      <c r="Q90" s="14"/>
      <c r="R90" s="177"/>
      <c r="S90" s="14"/>
      <c r="T90" s="14"/>
      <c r="U90" s="283"/>
      <c r="V90" s="299"/>
      <c r="W90" s="14"/>
      <c r="X90" s="14"/>
      <c r="Y90" s="14"/>
      <c r="Z90" s="14"/>
      <c r="AA90" s="253"/>
      <c r="AB90" s="14"/>
    </row>
    <row r="91" spans="1:28" x14ac:dyDescent="0.2">
      <c r="A91" s="348">
        <v>26</v>
      </c>
      <c r="B91" s="185"/>
      <c r="C91" s="361" t="s">
        <v>150</v>
      </c>
      <c r="D91" s="362"/>
      <c r="E91" s="362"/>
      <c r="F91" s="362"/>
      <c r="G91" s="362"/>
      <c r="H91" s="362"/>
      <c r="I91" s="362"/>
      <c r="J91" s="362"/>
      <c r="K91" s="362"/>
      <c r="L91" s="362"/>
      <c r="M91" s="362"/>
      <c r="N91" s="363"/>
      <c r="O91" s="209" t="s">
        <v>96</v>
      </c>
      <c r="P91" s="64">
        <f>D92+F92+H92+J92+L92+N92</f>
        <v>96</v>
      </c>
      <c r="Q91" s="62" t="s">
        <v>79</v>
      </c>
      <c r="R91" s="74"/>
      <c r="S91" s="65">
        <f>P91*R91</f>
        <v>0</v>
      </c>
      <c r="T91" s="66"/>
      <c r="U91" s="65">
        <f>P91*T91</f>
        <v>0</v>
      </c>
      <c r="V91" s="301"/>
      <c r="W91" s="202"/>
      <c r="X91" s="254"/>
      <c r="Y91" s="211"/>
      <c r="Z91" s="252"/>
      <c r="AA91" s="253"/>
      <c r="AB91" s="14"/>
    </row>
    <row r="92" spans="1:28" x14ac:dyDescent="0.2">
      <c r="A92" s="349"/>
      <c r="B92" s="190"/>
      <c r="C92" s="186" t="s">
        <v>80</v>
      </c>
      <c r="D92" s="43">
        <v>24</v>
      </c>
      <c r="E92" s="42" t="s">
        <v>81</v>
      </c>
      <c r="F92" s="43">
        <v>72</v>
      </c>
      <c r="G92" s="42" t="s">
        <v>82</v>
      </c>
      <c r="H92" s="43">
        <v>0</v>
      </c>
      <c r="I92" s="42" t="s">
        <v>83</v>
      </c>
      <c r="J92" s="43">
        <v>0</v>
      </c>
      <c r="K92" s="42" t="s">
        <v>84</v>
      </c>
      <c r="L92" s="43">
        <v>0</v>
      </c>
      <c r="M92" s="42"/>
      <c r="N92" s="187"/>
      <c r="O92" s="43"/>
      <c r="P92" s="14"/>
      <c r="Q92" s="14"/>
      <c r="R92" s="177"/>
      <c r="S92" s="14"/>
      <c r="T92" s="14"/>
      <c r="U92" s="283"/>
      <c r="V92" s="299"/>
      <c r="W92" s="14"/>
      <c r="X92" s="14"/>
      <c r="Y92" s="14"/>
      <c r="Z92" s="14"/>
      <c r="AA92" s="253"/>
      <c r="AB92" s="14"/>
    </row>
    <row r="93" spans="1:28" x14ac:dyDescent="0.2">
      <c r="A93" s="350"/>
      <c r="B93" s="189"/>
      <c r="C93" s="345" t="s">
        <v>270</v>
      </c>
      <c r="D93" s="346"/>
      <c r="E93" s="346"/>
      <c r="F93" s="346"/>
      <c r="G93" s="346"/>
      <c r="H93" s="346"/>
      <c r="I93" s="346"/>
      <c r="J93" s="346"/>
      <c r="K93" s="346"/>
      <c r="L93" s="346"/>
      <c r="M93" s="346"/>
      <c r="N93" s="347"/>
      <c r="O93" s="205"/>
      <c r="P93" s="14"/>
      <c r="Q93" s="14"/>
      <c r="R93" s="177"/>
      <c r="S93" s="14"/>
      <c r="T93" s="14"/>
      <c r="U93" s="283"/>
      <c r="V93" s="299"/>
      <c r="W93" s="14"/>
      <c r="X93" s="14"/>
      <c r="Y93" s="14"/>
      <c r="Z93" s="14"/>
      <c r="AA93" s="253"/>
      <c r="AB93" s="14"/>
    </row>
    <row r="94" spans="1:28" ht="25.5" customHeight="1" x14ac:dyDescent="0.2">
      <c r="A94" s="348">
        <v>27</v>
      </c>
      <c r="B94" s="185"/>
      <c r="C94" s="361" t="s">
        <v>207</v>
      </c>
      <c r="D94" s="362"/>
      <c r="E94" s="362"/>
      <c r="F94" s="362"/>
      <c r="G94" s="362"/>
      <c r="H94" s="362"/>
      <c r="I94" s="362"/>
      <c r="J94" s="362"/>
      <c r="K94" s="362"/>
      <c r="L94" s="362"/>
      <c r="M94" s="362"/>
      <c r="N94" s="363"/>
      <c r="O94" s="209" t="s">
        <v>96</v>
      </c>
      <c r="P94" s="64">
        <f>D95+F95+H95+J95+L95+N95</f>
        <v>4</v>
      </c>
      <c r="Q94" s="62" t="s">
        <v>79</v>
      </c>
      <c r="R94" s="74"/>
      <c r="S94" s="65">
        <f>P94*R94</f>
        <v>0</v>
      </c>
      <c r="T94" s="66"/>
      <c r="U94" s="65">
        <f>P94*T94</f>
        <v>0</v>
      </c>
      <c r="V94" s="301"/>
      <c r="W94" s="202"/>
      <c r="X94" s="211"/>
      <c r="Y94" s="211"/>
      <c r="Z94" s="252"/>
      <c r="AA94" s="253"/>
      <c r="AB94" s="14"/>
    </row>
    <row r="95" spans="1:28" x14ac:dyDescent="0.2">
      <c r="A95" s="349"/>
      <c r="B95" s="190"/>
      <c r="C95" s="186" t="s">
        <v>80</v>
      </c>
      <c r="D95" s="43">
        <v>1</v>
      </c>
      <c r="E95" s="42" t="s">
        <v>81</v>
      </c>
      <c r="F95" s="43">
        <v>3</v>
      </c>
      <c r="G95" s="42" t="s">
        <v>82</v>
      </c>
      <c r="H95" s="43">
        <v>0</v>
      </c>
      <c r="I95" s="42" t="s">
        <v>83</v>
      </c>
      <c r="J95" s="43">
        <v>0</v>
      </c>
      <c r="K95" s="42" t="s">
        <v>84</v>
      </c>
      <c r="L95" s="43"/>
      <c r="M95" s="42"/>
      <c r="N95" s="187"/>
      <c r="O95" s="43"/>
      <c r="P95" s="14"/>
      <c r="Q95" s="14"/>
      <c r="R95" s="177"/>
      <c r="S95" s="14"/>
      <c r="T95" s="14"/>
      <c r="U95" s="283"/>
      <c r="V95" s="299"/>
      <c r="W95" s="14"/>
      <c r="X95" s="14"/>
      <c r="Y95" s="14"/>
      <c r="Z95" s="14"/>
      <c r="AA95" s="253"/>
      <c r="AB95" s="14"/>
    </row>
    <row r="96" spans="1:28" x14ac:dyDescent="0.2">
      <c r="A96" s="350"/>
      <c r="B96" s="189"/>
      <c r="C96" s="345" t="s">
        <v>269</v>
      </c>
      <c r="D96" s="346"/>
      <c r="E96" s="346"/>
      <c r="F96" s="346"/>
      <c r="G96" s="346"/>
      <c r="H96" s="346"/>
      <c r="I96" s="346"/>
      <c r="J96" s="346"/>
      <c r="K96" s="346"/>
      <c r="L96" s="346"/>
      <c r="M96" s="346"/>
      <c r="N96" s="347"/>
      <c r="O96" s="205"/>
      <c r="P96" s="14"/>
      <c r="Q96" s="14"/>
      <c r="R96" s="177"/>
      <c r="S96" s="14"/>
      <c r="T96" s="14"/>
      <c r="U96" s="283"/>
      <c r="V96" s="299"/>
      <c r="W96" s="14"/>
      <c r="X96" s="14"/>
      <c r="Y96" s="14"/>
      <c r="Z96" s="14"/>
      <c r="AA96" s="253"/>
      <c r="AB96" s="14"/>
    </row>
    <row r="97" spans="1:28" x14ac:dyDescent="0.2">
      <c r="A97" s="348">
        <v>28</v>
      </c>
      <c r="B97" s="185"/>
      <c r="C97" s="360" t="s">
        <v>145</v>
      </c>
      <c r="D97" s="355"/>
      <c r="E97" s="355"/>
      <c r="F97" s="355"/>
      <c r="G97" s="355"/>
      <c r="H97" s="355"/>
      <c r="I97" s="355"/>
      <c r="J97" s="355"/>
      <c r="K97" s="355"/>
      <c r="L97" s="355"/>
      <c r="M97" s="355"/>
      <c r="N97" s="356"/>
      <c r="O97" s="209" t="s">
        <v>96</v>
      </c>
      <c r="P97" s="64">
        <f>D98+F98+H98+J98+L98+N98</f>
        <v>96</v>
      </c>
      <c r="Q97" s="62" t="s">
        <v>79</v>
      </c>
      <c r="R97" s="67" t="s">
        <v>94</v>
      </c>
      <c r="S97" s="67" t="s">
        <v>94</v>
      </c>
      <c r="T97" s="66"/>
      <c r="U97" s="65">
        <f>P97*T97</f>
        <v>0</v>
      </c>
      <c r="V97" s="201"/>
      <c r="W97" s="202"/>
      <c r="X97" s="211"/>
      <c r="Y97" s="211"/>
      <c r="Z97" s="252"/>
      <c r="AA97" s="253"/>
      <c r="AB97" s="14"/>
    </row>
    <row r="98" spans="1:28" x14ac:dyDescent="0.2">
      <c r="A98" s="349"/>
      <c r="B98" s="190"/>
      <c r="C98" s="186" t="s">
        <v>80</v>
      </c>
      <c r="D98" s="43">
        <v>24</v>
      </c>
      <c r="E98" s="42" t="s">
        <v>81</v>
      </c>
      <c r="F98" s="43">
        <v>72</v>
      </c>
      <c r="G98" s="42" t="s">
        <v>82</v>
      </c>
      <c r="H98" s="43">
        <v>0</v>
      </c>
      <c r="I98" s="42" t="s">
        <v>83</v>
      </c>
      <c r="J98" s="43">
        <v>0</v>
      </c>
      <c r="K98" s="42" t="s">
        <v>84</v>
      </c>
      <c r="L98" s="43">
        <v>0</v>
      </c>
      <c r="M98" s="42"/>
      <c r="N98" s="187"/>
      <c r="O98" s="43"/>
      <c r="P98" s="14"/>
      <c r="Q98" s="14"/>
      <c r="R98" s="177"/>
      <c r="S98" s="14"/>
      <c r="T98" s="14"/>
      <c r="U98" s="283"/>
      <c r="V98" s="299"/>
      <c r="W98" s="14"/>
      <c r="X98" s="14"/>
      <c r="Y98" s="14"/>
      <c r="Z98" s="14"/>
      <c r="AA98" s="253"/>
      <c r="AB98" s="14"/>
    </row>
    <row r="99" spans="1:28" x14ac:dyDescent="0.2">
      <c r="A99" s="350"/>
      <c r="B99" s="189"/>
      <c r="C99" s="345" t="s">
        <v>272</v>
      </c>
      <c r="D99" s="346"/>
      <c r="E99" s="346"/>
      <c r="F99" s="346"/>
      <c r="G99" s="346"/>
      <c r="H99" s="346"/>
      <c r="I99" s="346"/>
      <c r="J99" s="346"/>
      <c r="K99" s="346"/>
      <c r="L99" s="346"/>
      <c r="M99" s="346"/>
      <c r="N99" s="347"/>
      <c r="O99" s="205"/>
      <c r="P99" s="14"/>
      <c r="Q99" s="14"/>
      <c r="R99" s="177"/>
      <c r="S99" s="14"/>
      <c r="T99" s="14"/>
      <c r="U99" s="283"/>
      <c r="V99" s="299"/>
      <c r="W99" s="14"/>
      <c r="X99" s="14"/>
      <c r="Y99" s="14"/>
      <c r="Z99" s="14"/>
      <c r="AA99" s="253"/>
      <c r="AB99" s="14"/>
    </row>
    <row r="100" spans="1:28" x14ac:dyDescent="0.2">
      <c r="A100" s="348">
        <v>29</v>
      </c>
      <c r="B100" s="185"/>
      <c r="C100" s="370" t="s">
        <v>181</v>
      </c>
      <c r="D100" s="371"/>
      <c r="E100" s="371"/>
      <c r="F100" s="371"/>
      <c r="G100" s="371"/>
      <c r="H100" s="371"/>
      <c r="I100" s="371"/>
      <c r="J100" s="371"/>
      <c r="K100" s="371"/>
      <c r="L100" s="371"/>
      <c r="M100" s="371"/>
      <c r="N100" s="372"/>
      <c r="O100" s="209" t="s">
        <v>96</v>
      </c>
      <c r="P100" s="64">
        <f>D101+F101+H101+J101+L101+N101</f>
        <v>2</v>
      </c>
      <c r="Q100" s="62" t="s">
        <v>79</v>
      </c>
      <c r="R100" s="74"/>
      <c r="S100" s="65">
        <f>P100*R100</f>
        <v>0</v>
      </c>
      <c r="T100" s="66"/>
      <c r="U100" s="65">
        <f>P100*T100</f>
        <v>0</v>
      </c>
      <c r="V100" s="201"/>
      <c r="W100" s="202"/>
      <c r="X100" s="211"/>
      <c r="Y100" s="211"/>
      <c r="Z100" s="252"/>
      <c r="AA100" s="253"/>
      <c r="AB100" s="14"/>
    </row>
    <row r="101" spans="1:28" x14ac:dyDescent="0.2">
      <c r="A101" s="349"/>
      <c r="B101" s="190"/>
      <c r="C101" s="186" t="s">
        <v>80</v>
      </c>
      <c r="D101" s="43">
        <v>1</v>
      </c>
      <c r="E101" s="42" t="s">
        <v>81</v>
      </c>
      <c r="F101" s="43">
        <v>1</v>
      </c>
      <c r="G101" s="42" t="s">
        <v>82</v>
      </c>
      <c r="H101" s="43">
        <v>0</v>
      </c>
      <c r="I101" s="42" t="s">
        <v>83</v>
      </c>
      <c r="J101" s="43">
        <v>0</v>
      </c>
      <c r="K101" s="42" t="s">
        <v>84</v>
      </c>
      <c r="L101" s="43">
        <v>0</v>
      </c>
      <c r="M101" s="42"/>
      <c r="N101" s="187"/>
      <c r="O101" s="43"/>
      <c r="P101" s="14"/>
      <c r="Q101" s="14"/>
      <c r="R101" s="177"/>
      <c r="S101" s="14"/>
      <c r="T101" s="14"/>
      <c r="U101" s="283"/>
      <c r="V101" s="299"/>
      <c r="W101" s="14"/>
      <c r="X101" s="14"/>
      <c r="Y101" s="14"/>
      <c r="Z101" s="14"/>
      <c r="AA101" s="253"/>
      <c r="AB101" s="14"/>
    </row>
    <row r="102" spans="1:28" x14ac:dyDescent="0.2">
      <c r="A102" s="350"/>
      <c r="B102" s="189"/>
      <c r="C102" s="345" t="s">
        <v>273</v>
      </c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7"/>
      <c r="O102" s="205"/>
      <c r="P102" s="14"/>
      <c r="Q102" s="14"/>
      <c r="R102" s="177"/>
      <c r="S102" s="14"/>
      <c r="T102" s="14"/>
      <c r="U102" s="283"/>
      <c r="V102" s="299"/>
      <c r="W102" s="14"/>
      <c r="X102" s="14"/>
      <c r="Y102" s="14"/>
      <c r="Z102" s="14"/>
      <c r="AA102" s="253"/>
      <c r="AB102" s="14"/>
    </row>
    <row r="103" spans="1:28" x14ac:dyDescent="0.2">
      <c r="A103" s="348">
        <v>30</v>
      </c>
      <c r="B103" s="185"/>
      <c r="C103" s="370" t="s">
        <v>141</v>
      </c>
      <c r="D103" s="371"/>
      <c r="E103" s="371"/>
      <c r="F103" s="371"/>
      <c r="G103" s="371"/>
      <c r="H103" s="371"/>
      <c r="I103" s="371"/>
      <c r="J103" s="371"/>
      <c r="K103" s="371"/>
      <c r="L103" s="371"/>
      <c r="M103" s="371"/>
      <c r="N103" s="372"/>
      <c r="O103" s="209" t="s">
        <v>96</v>
      </c>
      <c r="P103" s="64">
        <f>D104+F104+H104+J104+L104+N104</f>
        <v>1</v>
      </c>
      <c r="Q103" s="62" t="s">
        <v>79</v>
      </c>
      <c r="R103" s="74"/>
      <c r="S103" s="65">
        <f>P103*R103</f>
        <v>0</v>
      </c>
      <c r="T103" s="66"/>
      <c r="U103" s="65">
        <f>P103*T103</f>
        <v>0</v>
      </c>
      <c r="V103" s="201"/>
      <c r="W103" s="202"/>
      <c r="X103" s="211"/>
      <c r="Y103" s="211"/>
      <c r="Z103" s="252"/>
      <c r="AA103" s="253"/>
      <c r="AB103" s="14"/>
    </row>
    <row r="104" spans="1:28" x14ac:dyDescent="0.2">
      <c r="A104" s="349"/>
      <c r="B104" s="190"/>
      <c r="C104" s="186" t="s">
        <v>80</v>
      </c>
      <c r="D104" s="43"/>
      <c r="E104" s="42" t="s">
        <v>81</v>
      </c>
      <c r="F104" s="43">
        <v>1</v>
      </c>
      <c r="G104" s="42" t="s">
        <v>82</v>
      </c>
      <c r="H104" s="43">
        <v>0</v>
      </c>
      <c r="I104" s="42" t="s">
        <v>83</v>
      </c>
      <c r="J104" s="43">
        <v>0</v>
      </c>
      <c r="K104" s="42" t="s">
        <v>84</v>
      </c>
      <c r="L104" s="43">
        <v>0</v>
      </c>
      <c r="M104" s="42"/>
      <c r="N104" s="187"/>
      <c r="O104" s="43"/>
      <c r="P104" s="14"/>
      <c r="Q104" s="14"/>
      <c r="R104" s="177"/>
      <c r="S104" s="14"/>
      <c r="T104" s="14"/>
      <c r="U104" s="283"/>
      <c r="V104" s="299"/>
      <c r="W104" s="14"/>
      <c r="X104" s="14"/>
      <c r="Y104" s="14"/>
      <c r="Z104" s="14"/>
      <c r="AA104" s="253"/>
      <c r="AB104" s="14"/>
    </row>
    <row r="105" spans="1:28" x14ac:dyDescent="0.2">
      <c r="A105" s="350"/>
      <c r="B105" s="189"/>
      <c r="C105" s="345"/>
      <c r="D105" s="346"/>
      <c r="E105" s="346"/>
      <c r="F105" s="346"/>
      <c r="G105" s="346"/>
      <c r="H105" s="346"/>
      <c r="I105" s="346"/>
      <c r="J105" s="346"/>
      <c r="K105" s="346"/>
      <c r="L105" s="346"/>
      <c r="M105" s="346"/>
      <c r="N105" s="347"/>
      <c r="O105" s="205"/>
      <c r="P105" s="14"/>
      <c r="Q105" s="14"/>
      <c r="R105" s="177"/>
      <c r="S105" s="14"/>
      <c r="T105" s="14"/>
      <c r="U105" s="283"/>
      <c r="V105" s="299"/>
      <c r="W105" s="14"/>
      <c r="X105" s="14"/>
      <c r="Y105" s="14"/>
      <c r="Z105" s="14"/>
      <c r="AA105" s="253"/>
      <c r="AB105" s="14"/>
    </row>
    <row r="106" spans="1:28" x14ac:dyDescent="0.2">
      <c r="A106" s="348">
        <v>31</v>
      </c>
      <c r="B106" s="185"/>
      <c r="C106" s="370" t="s">
        <v>140</v>
      </c>
      <c r="D106" s="371"/>
      <c r="E106" s="371"/>
      <c r="F106" s="371"/>
      <c r="G106" s="371"/>
      <c r="H106" s="371"/>
      <c r="I106" s="371"/>
      <c r="J106" s="371"/>
      <c r="K106" s="371"/>
      <c r="L106" s="371"/>
      <c r="M106" s="371"/>
      <c r="N106" s="372"/>
      <c r="O106" s="209" t="s">
        <v>96</v>
      </c>
      <c r="P106" s="64">
        <f>D107+F107+H107+J107+L107+N107</f>
        <v>1</v>
      </c>
      <c r="Q106" s="62" t="s">
        <v>79</v>
      </c>
      <c r="R106" s="74"/>
      <c r="S106" s="65">
        <f>P106*R106</f>
        <v>0</v>
      </c>
      <c r="T106" s="66"/>
      <c r="U106" s="65">
        <f>P106*T106</f>
        <v>0</v>
      </c>
      <c r="V106" s="201"/>
      <c r="W106" s="202"/>
      <c r="X106" s="211"/>
      <c r="Y106" s="211"/>
      <c r="Z106" s="252"/>
      <c r="AA106" s="253"/>
      <c r="AB106" s="14"/>
    </row>
    <row r="107" spans="1:28" x14ac:dyDescent="0.2">
      <c r="A107" s="349"/>
      <c r="B107" s="190"/>
      <c r="C107" s="186" t="s">
        <v>80</v>
      </c>
      <c r="D107" s="43"/>
      <c r="E107" s="42" t="s">
        <v>81</v>
      </c>
      <c r="F107" s="43">
        <v>1</v>
      </c>
      <c r="G107" s="42" t="s">
        <v>82</v>
      </c>
      <c r="H107" s="43">
        <v>0</v>
      </c>
      <c r="I107" s="42" t="s">
        <v>83</v>
      </c>
      <c r="J107" s="43">
        <v>0</v>
      </c>
      <c r="K107" s="42" t="s">
        <v>84</v>
      </c>
      <c r="L107" s="43">
        <v>0</v>
      </c>
      <c r="M107" s="42"/>
      <c r="N107" s="187"/>
      <c r="O107" s="43"/>
      <c r="P107" s="14"/>
      <c r="Q107" s="14"/>
      <c r="R107" s="177"/>
      <c r="S107" s="14"/>
      <c r="T107" s="14"/>
      <c r="U107" s="283"/>
      <c r="V107" s="299"/>
      <c r="W107" s="14"/>
      <c r="X107" s="14"/>
      <c r="Y107" s="14"/>
      <c r="Z107" s="14"/>
      <c r="AA107" s="253"/>
      <c r="AB107" s="14"/>
    </row>
    <row r="108" spans="1:28" x14ac:dyDescent="0.2">
      <c r="A108" s="350"/>
      <c r="B108" s="189"/>
      <c r="C108" s="345"/>
      <c r="D108" s="346"/>
      <c r="E108" s="346"/>
      <c r="F108" s="346"/>
      <c r="G108" s="346"/>
      <c r="H108" s="346"/>
      <c r="I108" s="346"/>
      <c r="J108" s="346"/>
      <c r="K108" s="346"/>
      <c r="L108" s="346"/>
      <c r="M108" s="346"/>
      <c r="N108" s="347"/>
      <c r="O108" s="205"/>
      <c r="P108" s="14"/>
      <c r="Q108" s="14"/>
      <c r="R108" s="177"/>
      <c r="S108" s="14"/>
      <c r="T108" s="14"/>
      <c r="U108" s="283"/>
      <c r="V108" s="299"/>
      <c r="W108" s="14"/>
      <c r="X108" s="14"/>
      <c r="Y108" s="14"/>
      <c r="Z108" s="14"/>
      <c r="AA108" s="253"/>
      <c r="AB108" s="14"/>
    </row>
    <row r="109" spans="1:28" x14ac:dyDescent="0.2">
      <c r="A109" s="348">
        <v>32</v>
      </c>
      <c r="B109" s="185"/>
      <c r="C109" s="370" t="s">
        <v>142</v>
      </c>
      <c r="D109" s="371"/>
      <c r="E109" s="371"/>
      <c r="F109" s="371"/>
      <c r="G109" s="371"/>
      <c r="H109" s="371"/>
      <c r="I109" s="371"/>
      <c r="J109" s="371"/>
      <c r="K109" s="371"/>
      <c r="L109" s="371"/>
      <c r="M109" s="371"/>
      <c r="N109" s="372"/>
      <c r="O109" s="209" t="s">
        <v>96</v>
      </c>
      <c r="P109" s="64">
        <f>D110+F110+H110+J110+L110+N110</f>
        <v>10</v>
      </c>
      <c r="Q109" s="62" t="s">
        <v>79</v>
      </c>
      <c r="R109" s="74"/>
      <c r="S109" s="65">
        <f>P109*R109</f>
        <v>0</v>
      </c>
      <c r="T109" s="66"/>
      <c r="U109" s="65">
        <f>P109*T109</f>
        <v>0</v>
      </c>
      <c r="V109" s="201"/>
      <c r="W109" s="202"/>
      <c r="X109" s="211"/>
      <c r="Y109" s="211"/>
      <c r="Z109" s="252"/>
      <c r="AA109" s="253"/>
      <c r="AB109" s="14"/>
    </row>
    <row r="110" spans="1:28" x14ac:dyDescent="0.2">
      <c r="A110" s="349"/>
      <c r="B110" s="190"/>
      <c r="C110" s="186" t="s">
        <v>80</v>
      </c>
      <c r="D110" s="43"/>
      <c r="E110" s="42" t="s">
        <v>81</v>
      </c>
      <c r="F110" s="43">
        <v>10</v>
      </c>
      <c r="G110" s="42" t="s">
        <v>82</v>
      </c>
      <c r="H110" s="43">
        <v>0</v>
      </c>
      <c r="I110" s="42" t="s">
        <v>83</v>
      </c>
      <c r="J110" s="43">
        <v>0</v>
      </c>
      <c r="K110" s="42" t="s">
        <v>84</v>
      </c>
      <c r="L110" s="43">
        <v>0</v>
      </c>
      <c r="M110" s="42"/>
      <c r="N110" s="187"/>
      <c r="O110" s="43"/>
      <c r="P110" s="14"/>
      <c r="Q110" s="14"/>
      <c r="R110" s="177"/>
      <c r="S110" s="14"/>
      <c r="T110" s="14"/>
      <c r="U110" s="283"/>
      <c r="V110" s="299"/>
      <c r="W110" s="14"/>
      <c r="X110" s="14"/>
      <c r="Y110" s="14"/>
      <c r="Z110" s="14"/>
      <c r="AA110" s="253"/>
      <c r="AB110" s="14"/>
    </row>
    <row r="111" spans="1:28" x14ac:dyDescent="0.2">
      <c r="A111" s="350"/>
      <c r="B111" s="189"/>
      <c r="C111" s="345" t="s">
        <v>259</v>
      </c>
      <c r="D111" s="346"/>
      <c r="E111" s="346"/>
      <c r="F111" s="346"/>
      <c r="G111" s="346"/>
      <c r="H111" s="346"/>
      <c r="I111" s="346"/>
      <c r="J111" s="346"/>
      <c r="K111" s="346"/>
      <c r="L111" s="346"/>
      <c r="M111" s="346"/>
      <c r="N111" s="347"/>
      <c r="O111" s="205"/>
      <c r="P111" s="14"/>
      <c r="Q111" s="14"/>
      <c r="R111" s="177"/>
      <c r="S111" s="14"/>
      <c r="T111" s="14"/>
      <c r="U111" s="283"/>
      <c r="V111" s="299"/>
      <c r="W111" s="14"/>
      <c r="X111" s="14"/>
      <c r="Y111" s="14"/>
      <c r="Z111" s="14"/>
      <c r="AA111" s="253"/>
      <c r="AB111" s="14"/>
    </row>
    <row r="112" spans="1:28" x14ac:dyDescent="0.2">
      <c r="A112" s="348">
        <v>33</v>
      </c>
      <c r="B112" s="185"/>
      <c r="C112" s="370" t="s">
        <v>143</v>
      </c>
      <c r="D112" s="371"/>
      <c r="E112" s="371"/>
      <c r="F112" s="371"/>
      <c r="G112" s="371"/>
      <c r="H112" s="371"/>
      <c r="I112" s="371"/>
      <c r="J112" s="371"/>
      <c r="K112" s="371"/>
      <c r="L112" s="371"/>
      <c r="M112" s="371"/>
      <c r="N112" s="372"/>
      <c r="O112" s="209" t="s">
        <v>96</v>
      </c>
      <c r="P112" s="64">
        <f>D113+F113+H113+J113+L113+N113</f>
        <v>5</v>
      </c>
      <c r="Q112" s="62" t="s">
        <v>79</v>
      </c>
      <c r="R112" s="74"/>
      <c r="S112" s="65">
        <f>P112*R112</f>
        <v>0</v>
      </c>
      <c r="T112" s="66"/>
      <c r="U112" s="65">
        <f>P112*T112</f>
        <v>0</v>
      </c>
      <c r="V112" s="201"/>
      <c r="W112" s="202"/>
      <c r="X112" s="211"/>
      <c r="Y112" s="211"/>
      <c r="Z112" s="252"/>
      <c r="AA112" s="253"/>
      <c r="AB112" s="14"/>
    </row>
    <row r="113" spans="1:28" x14ac:dyDescent="0.2">
      <c r="A113" s="349"/>
      <c r="B113" s="190"/>
      <c r="C113" s="186" t="s">
        <v>80</v>
      </c>
      <c r="D113" s="43"/>
      <c r="E113" s="42" t="s">
        <v>81</v>
      </c>
      <c r="F113" s="43">
        <v>5</v>
      </c>
      <c r="G113" s="42" t="s">
        <v>82</v>
      </c>
      <c r="H113" s="43">
        <v>0</v>
      </c>
      <c r="I113" s="42" t="s">
        <v>83</v>
      </c>
      <c r="J113" s="43">
        <v>0</v>
      </c>
      <c r="K113" s="42" t="s">
        <v>84</v>
      </c>
      <c r="L113" s="43">
        <v>0</v>
      </c>
      <c r="M113" s="42"/>
      <c r="N113" s="187"/>
      <c r="O113" s="43"/>
      <c r="P113" s="14"/>
      <c r="Q113" s="14"/>
      <c r="R113" s="177"/>
      <c r="S113" s="14"/>
      <c r="T113" s="14"/>
      <c r="U113" s="283"/>
      <c r="V113" s="299"/>
      <c r="W113" s="14"/>
      <c r="X113" s="14"/>
      <c r="Y113" s="14"/>
      <c r="Z113" s="14"/>
      <c r="AA113" s="14"/>
      <c r="AB113" s="14"/>
    </row>
    <row r="114" spans="1:28" x14ac:dyDescent="0.2">
      <c r="A114" s="350"/>
      <c r="B114" s="189"/>
      <c r="C114" s="345" t="s">
        <v>260</v>
      </c>
      <c r="D114" s="346"/>
      <c r="E114" s="346"/>
      <c r="F114" s="346"/>
      <c r="G114" s="346"/>
      <c r="H114" s="346"/>
      <c r="I114" s="346"/>
      <c r="J114" s="346"/>
      <c r="K114" s="346"/>
      <c r="L114" s="346"/>
      <c r="M114" s="346"/>
      <c r="N114" s="347"/>
      <c r="O114" s="205"/>
      <c r="P114" s="14"/>
      <c r="Q114" s="14"/>
      <c r="R114" s="177"/>
      <c r="S114" s="14"/>
      <c r="T114" s="14"/>
      <c r="U114" s="283"/>
      <c r="V114" s="299"/>
      <c r="W114" s="14"/>
      <c r="X114" s="14"/>
      <c r="Y114" s="14"/>
      <c r="Z114" s="255"/>
      <c r="AA114" s="256"/>
      <c r="AB114" s="14"/>
    </row>
    <row r="115" spans="1:28" x14ac:dyDescent="0.2">
      <c r="A115" s="348">
        <v>34</v>
      </c>
      <c r="B115" s="185"/>
      <c r="C115" s="361" t="s">
        <v>202</v>
      </c>
      <c r="D115" s="362"/>
      <c r="E115" s="362"/>
      <c r="F115" s="362"/>
      <c r="G115" s="362"/>
      <c r="H115" s="362"/>
      <c r="I115" s="362"/>
      <c r="J115" s="362"/>
      <c r="K115" s="362"/>
      <c r="L115" s="362"/>
      <c r="M115" s="362"/>
      <c r="N115" s="363"/>
      <c r="O115" s="209" t="s">
        <v>96</v>
      </c>
      <c r="P115" s="64">
        <f>D116+F116+H116+J116+L116+N116</f>
        <v>7</v>
      </c>
      <c r="Q115" s="62" t="s">
        <v>79</v>
      </c>
      <c r="R115" s="74"/>
      <c r="S115" s="65">
        <f>P115*R115</f>
        <v>0</v>
      </c>
      <c r="T115" s="66"/>
      <c r="U115" s="65">
        <f>P115*T115</f>
        <v>0</v>
      </c>
      <c r="V115" s="301"/>
      <c r="W115" s="202"/>
      <c r="X115" s="211"/>
      <c r="Y115" s="211"/>
      <c r="Z115" s="252"/>
      <c r="AA115" s="253"/>
      <c r="AB115" s="14"/>
    </row>
    <row r="116" spans="1:28" x14ac:dyDescent="0.2">
      <c r="A116" s="349"/>
      <c r="B116" s="190"/>
      <c r="C116" s="186" t="s">
        <v>80</v>
      </c>
      <c r="D116" s="43"/>
      <c r="E116" s="42" t="s">
        <v>81</v>
      </c>
      <c r="F116" s="43">
        <v>3</v>
      </c>
      <c r="G116" s="42" t="s">
        <v>82</v>
      </c>
      <c r="H116" s="43">
        <v>2</v>
      </c>
      <c r="I116" s="42" t="s">
        <v>83</v>
      </c>
      <c r="J116" s="43">
        <v>2</v>
      </c>
      <c r="K116" s="42" t="s">
        <v>84</v>
      </c>
      <c r="L116" s="43">
        <v>0</v>
      </c>
      <c r="M116" s="42"/>
      <c r="N116" s="187"/>
      <c r="O116" s="43"/>
      <c r="P116" s="14"/>
      <c r="Q116" s="14"/>
      <c r="R116" s="177"/>
      <c r="S116" s="14"/>
      <c r="T116" s="14"/>
      <c r="U116" s="283"/>
      <c r="V116" s="299"/>
      <c r="W116" s="14"/>
      <c r="X116" s="14"/>
      <c r="Y116" s="14"/>
      <c r="Z116" s="14"/>
      <c r="AA116" s="253"/>
      <c r="AB116" s="14"/>
    </row>
    <row r="117" spans="1:28" x14ac:dyDescent="0.2">
      <c r="A117" s="350"/>
      <c r="B117" s="189"/>
      <c r="C117" s="345"/>
      <c r="D117" s="346"/>
      <c r="E117" s="346"/>
      <c r="F117" s="346"/>
      <c r="G117" s="346"/>
      <c r="H117" s="346"/>
      <c r="I117" s="346"/>
      <c r="J117" s="346"/>
      <c r="K117" s="346"/>
      <c r="L117" s="346"/>
      <c r="M117" s="346"/>
      <c r="N117" s="347"/>
      <c r="O117" s="205"/>
      <c r="P117" s="14"/>
      <c r="Q117" s="14"/>
      <c r="R117" s="177"/>
      <c r="S117" s="14"/>
      <c r="T117" s="14"/>
      <c r="U117" s="283"/>
      <c r="V117" s="299"/>
      <c r="W117" s="14"/>
      <c r="X117" s="14"/>
      <c r="Y117" s="14"/>
      <c r="Z117" s="14"/>
      <c r="AA117" s="253"/>
      <c r="AB117" s="14"/>
    </row>
    <row r="118" spans="1:28" x14ac:dyDescent="0.2">
      <c r="A118" s="348">
        <v>35</v>
      </c>
      <c r="B118" s="185"/>
      <c r="C118" s="361" t="s">
        <v>134</v>
      </c>
      <c r="D118" s="362"/>
      <c r="E118" s="362"/>
      <c r="F118" s="362"/>
      <c r="G118" s="362"/>
      <c r="H118" s="362"/>
      <c r="I118" s="362"/>
      <c r="J118" s="362"/>
      <c r="K118" s="362"/>
      <c r="L118" s="362"/>
      <c r="M118" s="362"/>
      <c r="N118" s="363"/>
      <c r="O118" s="209" t="s">
        <v>96</v>
      </c>
      <c r="P118" s="64">
        <f>D119+F119+H119+J119+L119+N119</f>
        <v>7</v>
      </c>
      <c r="Q118" s="62" t="s">
        <v>79</v>
      </c>
      <c r="R118" s="74"/>
      <c r="S118" s="65">
        <f>P118*R118</f>
        <v>0</v>
      </c>
      <c r="T118" s="66"/>
      <c r="U118" s="65">
        <f>P118*T118</f>
        <v>0</v>
      </c>
      <c r="V118" s="301"/>
      <c r="W118" s="202"/>
      <c r="X118" s="211"/>
      <c r="Y118" s="211"/>
      <c r="Z118" s="252"/>
      <c r="AA118" s="253"/>
      <c r="AB118" s="14"/>
    </row>
    <row r="119" spans="1:28" x14ac:dyDescent="0.2">
      <c r="A119" s="349"/>
      <c r="B119" s="190"/>
      <c r="C119" s="186" t="s">
        <v>80</v>
      </c>
      <c r="D119" s="43"/>
      <c r="E119" s="42" t="s">
        <v>81</v>
      </c>
      <c r="F119" s="43">
        <v>3</v>
      </c>
      <c r="G119" s="42" t="s">
        <v>82</v>
      </c>
      <c r="H119" s="43">
        <v>2</v>
      </c>
      <c r="I119" s="42" t="s">
        <v>83</v>
      </c>
      <c r="J119" s="43">
        <v>2</v>
      </c>
      <c r="K119" s="42" t="s">
        <v>84</v>
      </c>
      <c r="L119" s="43">
        <v>0</v>
      </c>
      <c r="M119" s="42"/>
      <c r="N119" s="187"/>
      <c r="O119" s="43"/>
      <c r="P119" s="14"/>
      <c r="Q119" s="14"/>
      <c r="R119" s="177"/>
      <c r="S119" s="14"/>
      <c r="T119" s="14"/>
      <c r="U119" s="283"/>
      <c r="V119" s="299"/>
      <c r="W119" s="14"/>
      <c r="X119" s="14"/>
      <c r="Y119" s="14"/>
      <c r="Z119" s="14"/>
      <c r="AA119" s="253"/>
      <c r="AB119" s="14"/>
    </row>
    <row r="120" spans="1:28" x14ac:dyDescent="0.2">
      <c r="A120" s="350"/>
      <c r="B120" s="189"/>
      <c r="C120" s="345"/>
      <c r="D120" s="346"/>
      <c r="E120" s="346"/>
      <c r="F120" s="346"/>
      <c r="G120" s="346"/>
      <c r="H120" s="346"/>
      <c r="I120" s="346"/>
      <c r="J120" s="346"/>
      <c r="K120" s="346"/>
      <c r="L120" s="346"/>
      <c r="M120" s="346"/>
      <c r="N120" s="347"/>
      <c r="O120" s="205"/>
      <c r="P120" s="14"/>
      <c r="Q120" s="14"/>
      <c r="R120" s="177"/>
      <c r="S120" s="14"/>
      <c r="T120" s="14"/>
      <c r="U120" s="283"/>
      <c r="V120" s="299"/>
      <c r="W120" s="14"/>
      <c r="X120" s="14"/>
      <c r="Y120" s="14"/>
      <c r="Z120" s="14"/>
      <c r="AA120" s="253"/>
      <c r="AB120" s="14"/>
    </row>
    <row r="121" spans="1:28" x14ac:dyDescent="0.2">
      <c r="A121" s="348">
        <v>36</v>
      </c>
      <c r="B121" s="185"/>
      <c r="C121" s="370" t="s">
        <v>135</v>
      </c>
      <c r="D121" s="371"/>
      <c r="E121" s="371"/>
      <c r="F121" s="371"/>
      <c r="G121" s="371"/>
      <c r="H121" s="371"/>
      <c r="I121" s="371"/>
      <c r="J121" s="371"/>
      <c r="K121" s="371"/>
      <c r="L121" s="371"/>
      <c r="M121" s="371"/>
      <c r="N121" s="372"/>
      <c r="O121" s="209" t="s">
        <v>96</v>
      </c>
      <c r="P121" s="64">
        <f>D122+F122+H122+J122+L122+N122</f>
        <v>1</v>
      </c>
      <c r="Q121" s="62" t="s">
        <v>79</v>
      </c>
      <c r="R121" s="74"/>
      <c r="S121" s="65">
        <f>P121*R121</f>
        <v>0</v>
      </c>
      <c r="T121" s="66"/>
      <c r="U121" s="65">
        <f>P121*T121</f>
        <v>0</v>
      </c>
      <c r="V121" s="201"/>
      <c r="W121" s="202"/>
      <c r="X121" s="211"/>
      <c r="Y121" s="211"/>
      <c r="Z121" s="252"/>
      <c r="AA121" s="253"/>
      <c r="AB121" s="14"/>
    </row>
    <row r="122" spans="1:28" x14ac:dyDescent="0.2">
      <c r="A122" s="349"/>
      <c r="B122" s="190"/>
      <c r="C122" s="186" t="s">
        <v>80</v>
      </c>
      <c r="D122" s="43"/>
      <c r="E122" s="42" t="s">
        <v>81</v>
      </c>
      <c r="F122" s="43">
        <v>1</v>
      </c>
      <c r="G122" s="42" t="s">
        <v>82</v>
      </c>
      <c r="H122" s="43">
        <v>0</v>
      </c>
      <c r="I122" s="42" t="s">
        <v>83</v>
      </c>
      <c r="J122" s="43">
        <v>0</v>
      </c>
      <c r="K122" s="42" t="s">
        <v>84</v>
      </c>
      <c r="L122" s="43">
        <v>0</v>
      </c>
      <c r="M122" s="42"/>
      <c r="N122" s="187"/>
      <c r="O122" s="43"/>
      <c r="P122" s="14"/>
      <c r="Q122" s="14"/>
      <c r="R122" s="177"/>
      <c r="S122" s="14"/>
      <c r="T122" s="14"/>
      <c r="U122" s="283"/>
      <c r="V122" s="299"/>
      <c r="W122" s="14"/>
      <c r="X122" s="14"/>
      <c r="Y122" s="14"/>
      <c r="Z122" s="14"/>
      <c r="AA122" s="14"/>
      <c r="AB122" s="14"/>
    </row>
    <row r="123" spans="1:28" x14ac:dyDescent="0.2">
      <c r="A123" s="350"/>
      <c r="B123" s="189"/>
      <c r="C123" s="345"/>
      <c r="D123" s="346"/>
      <c r="E123" s="346"/>
      <c r="F123" s="346"/>
      <c r="G123" s="346"/>
      <c r="H123" s="346"/>
      <c r="I123" s="346"/>
      <c r="J123" s="346"/>
      <c r="K123" s="346"/>
      <c r="L123" s="346"/>
      <c r="M123" s="346"/>
      <c r="N123" s="347"/>
      <c r="O123" s="205"/>
      <c r="P123" s="14"/>
      <c r="Q123" s="14"/>
      <c r="R123" s="177"/>
      <c r="S123" s="14"/>
      <c r="T123" s="14"/>
      <c r="U123" s="283"/>
      <c r="V123" s="299"/>
      <c r="W123" s="14"/>
      <c r="X123" s="14"/>
      <c r="Y123" s="14"/>
      <c r="Z123" s="14"/>
      <c r="AA123" s="14"/>
      <c r="AB123" s="14"/>
    </row>
    <row r="124" spans="1:28" ht="51" customHeight="1" x14ac:dyDescent="0.2">
      <c r="A124" s="348">
        <v>37</v>
      </c>
      <c r="B124" s="185"/>
      <c r="C124" s="361" t="s">
        <v>204</v>
      </c>
      <c r="D124" s="362"/>
      <c r="E124" s="362"/>
      <c r="F124" s="362"/>
      <c r="G124" s="362"/>
      <c r="H124" s="362"/>
      <c r="I124" s="362"/>
      <c r="J124" s="362"/>
      <c r="K124" s="362"/>
      <c r="L124" s="362"/>
      <c r="M124" s="362"/>
      <c r="N124" s="363"/>
      <c r="O124" s="209" t="s">
        <v>96</v>
      </c>
      <c r="P124" s="64">
        <f>D125+F125+H125+J125+L125+N125</f>
        <v>1</v>
      </c>
      <c r="Q124" s="62" t="s">
        <v>79</v>
      </c>
      <c r="R124" s="74"/>
      <c r="S124" s="65">
        <f>P124*R124</f>
        <v>0</v>
      </c>
      <c r="T124" s="66"/>
      <c r="U124" s="65">
        <f>P124*T124</f>
        <v>0</v>
      </c>
      <c r="V124" s="301"/>
      <c r="W124" s="202"/>
      <c r="X124" s="211"/>
      <c r="Y124" s="211"/>
      <c r="Z124" s="252"/>
      <c r="AA124" s="253"/>
      <c r="AB124" s="14"/>
    </row>
    <row r="125" spans="1:28" x14ac:dyDescent="0.2">
      <c r="A125" s="349"/>
      <c r="B125" s="190"/>
      <c r="C125" s="186" t="s">
        <v>80</v>
      </c>
      <c r="D125" s="43"/>
      <c r="E125" s="42" t="s">
        <v>81</v>
      </c>
      <c r="F125" s="43">
        <v>1</v>
      </c>
      <c r="G125" s="42" t="s">
        <v>82</v>
      </c>
      <c r="H125" s="43">
        <v>0</v>
      </c>
      <c r="I125" s="42" t="s">
        <v>83</v>
      </c>
      <c r="J125" s="43">
        <v>0</v>
      </c>
      <c r="K125" s="42" t="s">
        <v>84</v>
      </c>
      <c r="L125" s="43">
        <v>0</v>
      </c>
      <c r="M125" s="42"/>
      <c r="N125" s="187"/>
      <c r="O125" s="43"/>
      <c r="P125" s="14"/>
      <c r="Q125" s="14"/>
      <c r="R125" s="177"/>
      <c r="S125" s="14"/>
      <c r="T125" s="14"/>
      <c r="U125" s="283"/>
      <c r="V125" s="299"/>
      <c r="W125" s="14"/>
      <c r="X125" s="14"/>
      <c r="Y125" s="14"/>
      <c r="Z125" s="14"/>
      <c r="AA125" s="14"/>
      <c r="AB125" s="14"/>
    </row>
    <row r="126" spans="1:28" x14ac:dyDescent="0.2">
      <c r="A126" s="350"/>
      <c r="B126" s="189"/>
      <c r="C126" s="345"/>
      <c r="D126" s="346"/>
      <c r="E126" s="346"/>
      <c r="F126" s="346"/>
      <c r="G126" s="346"/>
      <c r="H126" s="346"/>
      <c r="I126" s="346"/>
      <c r="J126" s="346"/>
      <c r="K126" s="346"/>
      <c r="L126" s="346"/>
      <c r="M126" s="346"/>
      <c r="N126" s="347"/>
      <c r="O126" s="205"/>
      <c r="P126" s="14"/>
      <c r="Q126" s="14"/>
      <c r="R126" s="177"/>
      <c r="S126" s="14"/>
      <c r="T126" s="14"/>
      <c r="U126" s="283"/>
      <c r="V126" s="299"/>
      <c r="W126" s="14"/>
      <c r="X126" s="14"/>
      <c r="Y126" s="14"/>
      <c r="Z126" s="14"/>
      <c r="AA126" s="14"/>
      <c r="AB126" s="14"/>
    </row>
    <row r="127" spans="1:28" ht="12.75" customHeight="1" x14ac:dyDescent="0.2">
      <c r="A127" s="348">
        <v>38</v>
      </c>
      <c r="B127" s="185"/>
      <c r="C127" s="370" t="s">
        <v>206</v>
      </c>
      <c r="D127" s="371"/>
      <c r="E127" s="371"/>
      <c r="F127" s="371"/>
      <c r="G127" s="371"/>
      <c r="H127" s="371"/>
      <c r="I127" s="371"/>
      <c r="J127" s="371"/>
      <c r="K127" s="371"/>
      <c r="L127" s="371"/>
      <c r="M127" s="371"/>
      <c r="N127" s="372"/>
      <c r="O127" s="209" t="s">
        <v>96</v>
      </c>
      <c r="P127" s="64">
        <f>D128+F128+H128+J128+L128+N128</f>
        <v>1</v>
      </c>
      <c r="Q127" s="62" t="s">
        <v>79</v>
      </c>
      <c r="R127" s="67" t="s">
        <v>94</v>
      </c>
      <c r="S127" s="67" t="s">
        <v>94</v>
      </c>
      <c r="T127" s="66"/>
      <c r="U127" s="65">
        <f>P127*T127</f>
        <v>0</v>
      </c>
      <c r="V127" s="201"/>
      <c r="W127" s="202"/>
      <c r="X127" s="211"/>
      <c r="Y127" s="211"/>
      <c r="Z127" s="252"/>
      <c r="AA127" s="253"/>
      <c r="AB127" s="14"/>
    </row>
    <row r="128" spans="1:28" x14ac:dyDescent="0.2">
      <c r="A128" s="349"/>
      <c r="B128" s="190"/>
      <c r="C128" s="186" t="s">
        <v>80</v>
      </c>
      <c r="D128" s="43"/>
      <c r="E128" s="42" t="s">
        <v>81</v>
      </c>
      <c r="F128" s="43">
        <v>1</v>
      </c>
      <c r="G128" s="42" t="s">
        <v>82</v>
      </c>
      <c r="H128" s="43">
        <v>0</v>
      </c>
      <c r="I128" s="42" t="s">
        <v>83</v>
      </c>
      <c r="J128" s="43">
        <v>0</v>
      </c>
      <c r="K128" s="42" t="s">
        <v>84</v>
      </c>
      <c r="L128" s="43">
        <v>0</v>
      </c>
      <c r="M128" s="42"/>
      <c r="N128" s="187"/>
      <c r="O128" s="43"/>
      <c r="P128" s="14"/>
      <c r="Q128" s="14"/>
      <c r="R128" s="177"/>
      <c r="S128" s="14"/>
      <c r="T128" s="14"/>
      <c r="U128" s="283"/>
      <c r="V128" s="299"/>
      <c r="W128" s="14"/>
      <c r="X128" s="14"/>
      <c r="Y128" s="14"/>
      <c r="Z128" s="14"/>
      <c r="AA128" s="14"/>
      <c r="AB128" s="14"/>
    </row>
    <row r="129" spans="1:28" x14ac:dyDescent="0.2">
      <c r="A129" s="350"/>
      <c r="B129" s="189"/>
      <c r="C129" s="345"/>
      <c r="D129" s="346"/>
      <c r="E129" s="346"/>
      <c r="F129" s="346"/>
      <c r="G129" s="346"/>
      <c r="H129" s="346"/>
      <c r="I129" s="346"/>
      <c r="J129" s="346"/>
      <c r="K129" s="346"/>
      <c r="L129" s="346"/>
      <c r="M129" s="346"/>
      <c r="N129" s="347"/>
      <c r="O129" s="205"/>
      <c r="P129" s="14"/>
      <c r="Q129" s="14"/>
      <c r="R129" s="177"/>
      <c r="S129" s="14"/>
      <c r="T129" s="14"/>
      <c r="U129" s="283"/>
      <c r="V129" s="299"/>
      <c r="W129" s="14"/>
      <c r="X129" s="14"/>
      <c r="Y129" s="14"/>
      <c r="Z129" s="14"/>
      <c r="AA129" s="14"/>
      <c r="AB129" s="14"/>
    </row>
    <row r="130" spans="1:28" x14ac:dyDescent="0.2">
      <c r="A130" s="282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283"/>
      <c r="V130" s="283"/>
      <c r="W130" s="14"/>
      <c r="X130" s="14"/>
      <c r="Y130" s="14"/>
      <c r="Z130" s="14"/>
      <c r="AA130" s="14"/>
      <c r="AB130" s="14"/>
    </row>
    <row r="131" spans="1:28" ht="15.75" x14ac:dyDescent="0.25">
      <c r="A131" s="290"/>
      <c r="B131" s="76"/>
      <c r="C131" s="48" t="s">
        <v>60</v>
      </c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50"/>
      <c r="O131" s="76"/>
      <c r="P131" s="76"/>
      <c r="Q131" s="76"/>
      <c r="R131" s="76"/>
      <c r="S131" s="180"/>
      <c r="T131" s="180"/>
      <c r="U131" s="288">
        <f>S132+U132</f>
        <v>0</v>
      </c>
      <c r="V131" s="300"/>
      <c r="W131" s="14"/>
      <c r="X131" s="14"/>
      <c r="Y131" s="14"/>
      <c r="Z131" s="14"/>
      <c r="AA131" s="14"/>
      <c r="AB131" s="14"/>
    </row>
    <row r="132" spans="1:28" ht="15" x14ac:dyDescent="0.2">
      <c r="A132" s="287"/>
      <c r="B132" s="181"/>
      <c r="C132" s="192"/>
      <c r="D132" s="192"/>
      <c r="E132" s="182"/>
      <c r="F132" s="182"/>
      <c r="G132" s="182"/>
      <c r="H132" s="182"/>
      <c r="I132" s="182"/>
      <c r="J132" s="182"/>
      <c r="K132" s="182"/>
      <c r="L132" s="182"/>
      <c r="M132" s="182"/>
      <c r="N132" s="182"/>
      <c r="O132" s="182"/>
      <c r="P132" s="181"/>
      <c r="Q132" s="181"/>
      <c r="R132" s="181"/>
      <c r="S132" s="183">
        <f>SUM(S133:S142)</f>
        <v>0</v>
      </c>
      <c r="T132" s="184"/>
      <c r="U132" s="289">
        <f>SUM(U133:U142)</f>
        <v>0</v>
      </c>
      <c r="V132" s="300"/>
      <c r="W132" s="14"/>
      <c r="X132" s="255"/>
      <c r="Y132" s="255"/>
      <c r="Z132" s="14"/>
      <c r="AA132" s="14"/>
      <c r="AB132" s="14"/>
    </row>
    <row r="133" spans="1:28" x14ac:dyDescent="0.2">
      <c r="A133" s="367">
        <v>39</v>
      </c>
      <c r="B133" s="190"/>
      <c r="C133" s="370" t="s">
        <v>252</v>
      </c>
      <c r="D133" s="371"/>
      <c r="E133" s="371"/>
      <c r="F133" s="371"/>
      <c r="G133" s="371"/>
      <c r="H133" s="371"/>
      <c r="I133" s="371"/>
      <c r="J133" s="371"/>
      <c r="K133" s="371"/>
      <c r="L133" s="371"/>
      <c r="M133" s="371"/>
      <c r="N133" s="372"/>
      <c r="O133" s="209" t="s">
        <v>96</v>
      </c>
      <c r="P133" s="64">
        <f>D134+F134+H134+J134+L134+N134</f>
        <v>1</v>
      </c>
      <c r="Q133" s="62" t="s">
        <v>79</v>
      </c>
      <c r="R133" s="67" t="s">
        <v>94</v>
      </c>
      <c r="S133" s="67" t="s">
        <v>94</v>
      </c>
      <c r="T133" s="66"/>
      <c r="U133" s="65">
        <f>P133*T133</f>
        <v>0</v>
      </c>
      <c r="V133" s="201"/>
      <c r="W133" s="202"/>
      <c r="X133" s="211"/>
      <c r="Y133" s="211"/>
      <c r="Z133" s="14"/>
      <c r="AA133" s="14"/>
      <c r="AB133" s="14"/>
    </row>
    <row r="134" spans="1:28" x14ac:dyDescent="0.2">
      <c r="A134" s="367"/>
      <c r="B134" s="190"/>
      <c r="C134" s="193" t="s">
        <v>80</v>
      </c>
      <c r="D134" s="194"/>
      <c r="E134" s="45" t="s">
        <v>81</v>
      </c>
      <c r="F134" s="194">
        <v>1</v>
      </c>
      <c r="G134" s="45" t="s">
        <v>82</v>
      </c>
      <c r="H134" s="194">
        <v>0</v>
      </c>
      <c r="I134" s="45" t="s">
        <v>83</v>
      </c>
      <c r="J134" s="194">
        <v>0</v>
      </c>
      <c r="K134" s="45" t="s">
        <v>84</v>
      </c>
      <c r="L134" s="194">
        <v>0</v>
      </c>
      <c r="M134" s="45"/>
      <c r="N134" s="187"/>
      <c r="O134" s="43"/>
      <c r="P134" s="14"/>
      <c r="Q134" s="14"/>
      <c r="R134" s="14"/>
      <c r="S134" s="14"/>
      <c r="T134" s="14"/>
      <c r="U134" s="283"/>
      <c r="V134" s="299"/>
      <c r="W134" s="14"/>
      <c r="X134" s="14"/>
      <c r="Y134" s="14"/>
      <c r="Z134" s="14"/>
      <c r="AA134" s="14"/>
      <c r="AB134" s="14"/>
    </row>
    <row r="135" spans="1:28" ht="12.75" customHeight="1" x14ac:dyDescent="0.2">
      <c r="A135" s="367"/>
      <c r="B135" s="190"/>
      <c r="C135" s="364"/>
      <c r="D135" s="368"/>
      <c r="E135" s="368"/>
      <c r="F135" s="368"/>
      <c r="G135" s="368"/>
      <c r="H135" s="368"/>
      <c r="I135" s="368"/>
      <c r="J135" s="368"/>
      <c r="K135" s="368"/>
      <c r="L135" s="368"/>
      <c r="M135" s="368"/>
      <c r="N135" s="369"/>
      <c r="O135" s="206"/>
      <c r="P135" s="14"/>
      <c r="Q135" s="14"/>
      <c r="R135" s="14"/>
      <c r="S135" s="14"/>
      <c r="T135" s="14"/>
      <c r="U135" s="283"/>
      <c r="V135" s="299"/>
      <c r="W135" s="14"/>
      <c r="X135" s="14"/>
      <c r="Y135" s="14"/>
      <c r="Z135" s="14"/>
      <c r="AA135" s="14"/>
      <c r="AB135" s="14"/>
    </row>
    <row r="136" spans="1:28" x14ac:dyDescent="0.2">
      <c r="A136" s="367">
        <v>40</v>
      </c>
      <c r="B136" s="190"/>
      <c r="C136" s="370" t="s">
        <v>208</v>
      </c>
      <c r="D136" s="371"/>
      <c r="E136" s="371"/>
      <c r="F136" s="371"/>
      <c r="G136" s="371"/>
      <c r="H136" s="371"/>
      <c r="I136" s="371"/>
      <c r="J136" s="371"/>
      <c r="K136" s="371"/>
      <c r="L136" s="371"/>
      <c r="M136" s="371"/>
      <c r="N136" s="372"/>
      <c r="O136" s="209" t="s">
        <v>96</v>
      </c>
      <c r="P136" s="64">
        <f>D137+F137+H137+J137+L137+N137</f>
        <v>3</v>
      </c>
      <c r="Q136" s="62" t="s">
        <v>253</v>
      </c>
      <c r="R136" s="67" t="s">
        <v>94</v>
      </c>
      <c r="S136" s="67" t="s">
        <v>94</v>
      </c>
      <c r="T136" s="66"/>
      <c r="U136" s="65">
        <f>P136*T136</f>
        <v>0</v>
      </c>
      <c r="V136" s="201"/>
      <c r="W136" s="202"/>
      <c r="X136" s="211"/>
      <c r="Y136" s="211"/>
      <c r="Z136" s="14"/>
      <c r="AA136" s="14"/>
      <c r="AB136" s="14"/>
    </row>
    <row r="137" spans="1:28" x14ac:dyDescent="0.2">
      <c r="A137" s="367"/>
      <c r="B137" s="190"/>
      <c r="C137" s="193" t="s">
        <v>80</v>
      </c>
      <c r="D137" s="194"/>
      <c r="E137" s="45" t="s">
        <v>81</v>
      </c>
      <c r="F137" s="194">
        <v>1</v>
      </c>
      <c r="G137" s="45" t="s">
        <v>82</v>
      </c>
      <c r="H137" s="194">
        <v>1</v>
      </c>
      <c r="I137" s="45" t="s">
        <v>83</v>
      </c>
      <c r="J137" s="194">
        <v>1</v>
      </c>
      <c r="K137" s="45" t="s">
        <v>84</v>
      </c>
      <c r="L137" s="194">
        <v>0</v>
      </c>
      <c r="M137" s="45"/>
      <c r="N137" s="187"/>
      <c r="O137" s="43"/>
      <c r="P137" s="14"/>
      <c r="Q137" s="14"/>
      <c r="R137" s="14"/>
      <c r="S137" s="14"/>
      <c r="T137" s="14"/>
      <c r="U137" s="283"/>
      <c r="V137" s="299"/>
      <c r="W137" s="14"/>
      <c r="X137" s="14"/>
      <c r="Y137" s="14"/>
      <c r="Z137" s="14"/>
      <c r="AA137" s="14"/>
      <c r="AB137" s="14"/>
    </row>
    <row r="138" spans="1:28" ht="12.75" customHeight="1" x14ac:dyDescent="0.2">
      <c r="A138" s="367"/>
      <c r="B138" s="190"/>
      <c r="C138" s="364"/>
      <c r="D138" s="368"/>
      <c r="E138" s="368"/>
      <c r="F138" s="368"/>
      <c r="G138" s="368"/>
      <c r="H138" s="368"/>
      <c r="I138" s="368"/>
      <c r="J138" s="368"/>
      <c r="K138" s="368"/>
      <c r="L138" s="368"/>
      <c r="M138" s="368"/>
      <c r="N138" s="369"/>
      <c r="O138" s="206"/>
      <c r="P138" s="14"/>
      <c r="Q138" s="14"/>
      <c r="R138" s="14"/>
      <c r="S138" s="14"/>
      <c r="T138" s="14"/>
      <c r="U138" s="283"/>
      <c r="V138" s="299"/>
      <c r="W138" s="14"/>
      <c r="X138" s="14"/>
      <c r="Y138" s="14"/>
      <c r="Z138" s="14"/>
      <c r="AA138" s="14"/>
      <c r="AB138" s="14"/>
    </row>
    <row r="139" spans="1:28" x14ac:dyDescent="0.2">
      <c r="A139" s="367">
        <v>41</v>
      </c>
      <c r="B139" s="222"/>
      <c r="C139" s="360" t="s">
        <v>258</v>
      </c>
      <c r="D139" s="355"/>
      <c r="E139" s="355"/>
      <c r="F139" s="355"/>
      <c r="G139" s="355"/>
      <c r="H139" s="355"/>
      <c r="I139" s="355"/>
      <c r="J139" s="355"/>
      <c r="K139" s="355"/>
      <c r="L139" s="355"/>
      <c r="M139" s="355"/>
      <c r="N139" s="356"/>
      <c r="O139" s="209" t="s">
        <v>96</v>
      </c>
      <c r="P139" s="64">
        <f>D140+F140+H140+J140+L140+N140</f>
        <v>2</v>
      </c>
      <c r="Q139" s="62" t="s">
        <v>79</v>
      </c>
      <c r="R139" s="67" t="s">
        <v>94</v>
      </c>
      <c r="S139" s="67" t="s">
        <v>94</v>
      </c>
      <c r="T139" s="66"/>
      <c r="U139" s="65">
        <f>P139*T139</f>
        <v>0</v>
      </c>
      <c r="V139" s="201"/>
      <c r="W139" s="202"/>
      <c r="X139" s="211"/>
      <c r="Y139" s="211"/>
      <c r="Z139" s="14"/>
      <c r="AA139" s="14"/>
      <c r="AB139" s="14"/>
    </row>
    <row r="140" spans="1:28" x14ac:dyDescent="0.2">
      <c r="A140" s="367"/>
      <c r="B140" s="222"/>
      <c r="C140" s="70" t="s">
        <v>80</v>
      </c>
      <c r="D140" s="226"/>
      <c r="E140" s="224" t="s">
        <v>81</v>
      </c>
      <c r="F140" s="226">
        <v>2</v>
      </c>
      <c r="G140" s="224" t="s">
        <v>82</v>
      </c>
      <c r="H140" s="226">
        <v>0</v>
      </c>
      <c r="I140" s="224" t="s">
        <v>83</v>
      </c>
      <c r="J140" s="226">
        <v>0</v>
      </c>
      <c r="K140" s="224" t="s">
        <v>84</v>
      </c>
      <c r="L140" s="226">
        <v>0</v>
      </c>
      <c r="M140" s="224"/>
      <c r="N140" s="219"/>
      <c r="O140" s="43"/>
      <c r="P140" s="14"/>
      <c r="Q140" s="14"/>
      <c r="R140" s="14"/>
      <c r="S140" s="14"/>
      <c r="T140" s="14"/>
      <c r="U140" s="283"/>
      <c r="V140" s="299"/>
      <c r="W140" s="14"/>
      <c r="X140" s="14"/>
      <c r="Y140" s="14"/>
      <c r="Z140" s="14"/>
      <c r="AA140" s="14"/>
      <c r="AB140" s="14"/>
    </row>
    <row r="141" spans="1:28" ht="12.75" customHeight="1" x14ac:dyDescent="0.2">
      <c r="A141" s="367"/>
      <c r="B141" s="190"/>
      <c r="C141" s="364"/>
      <c r="D141" s="368"/>
      <c r="E141" s="368"/>
      <c r="F141" s="368"/>
      <c r="G141" s="368"/>
      <c r="H141" s="368"/>
      <c r="I141" s="368"/>
      <c r="J141" s="368"/>
      <c r="K141" s="368"/>
      <c r="L141" s="368"/>
      <c r="M141" s="368"/>
      <c r="N141" s="369"/>
      <c r="O141" s="206"/>
      <c r="P141" s="14"/>
      <c r="Q141" s="14"/>
      <c r="R141" s="14"/>
      <c r="S141" s="14"/>
      <c r="T141" s="14"/>
      <c r="U141" s="283"/>
      <c r="V141" s="299"/>
      <c r="W141" s="14"/>
      <c r="X141" s="14"/>
      <c r="Y141" s="14"/>
      <c r="Z141" s="14"/>
      <c r="AA141" s="14"/>
      <c r="AB141" s="14"/>
    </row>
    <row r="142" spans="1:28" x14ac:dyDescent="0.2">
      <c r="A142" s="282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283"/>
      <c r="V142" s="283"/>
      <c r="W142" s="14"/>
      <c r="X142" s="14"/>
      <c r="Y142" s="14"/>
      <c r="Z142" s="14"/>
      <c r="AA142" s="14"/>
      <c r="AB142" s="14"/>
    </row>
    <row r="143" spans="1:28" ht="15.75" x14ac:dyDescent="0.25">
      <c r="A143" s="291"/>
      <c r="B143" s="204"/>
      <c r="C143" s="51" t="s">
        <v>91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3"/>
      <c r="O143" s="204"/>
      <c r="P143" s="204"/>
      <c r="Q143" s="204"/>
      <c r="R143" s="204"/>
      <c r="S143" s="204"/>
      <c r="T143" s="204"/>
      <c r="U143" s="288">
        <f>U144+S144</f>
        <v>0</v>
      </c>
      <c r="V143" s="298"/>
      <c r="W143" s="257"/>
      <c r="X143" s="257"/>
      <c r="Y143" s="257"/>
      <c r="Z143" s="257"/>
      <c r="AA143" s="257"/>
      <c r="AB143" s="14"/>
    </row>
    <row r="144" spans="1:28" x14ac:dyDescent="0.2">
      <c r="A144" s="292"/>
      <c r="B144" s="184"/>
      <c r="C144" s="54"/>
      <c r="D144" s="54"/>
      <c r="E144" s="182"/>
      <c r="F144" s="182"/>
      <c r="G144" s="184"/>
      <c r="H144" s="184"/>
      <c r="I144" s="184"/>
      <c r="J144" s="184"/>
      <c r="K144" s="184"/>
      <c r="L144" s="184"/>
      <c r="M144" s="184"/>
      <c r="N144" s="184"/>
      <c r="O144" s="184"/>
      <c r="P144" s="184"/>
      <c r="Q144" s="184"/>
      <c r="R144" s="184"/>
      <c r="S144" s="183">
        <f>SUM(S145:S175)</f>
        <v>0</v>
      </c>
      <c r="T144" s="184"/>
      <c r="U144" s="289">
        <f>SUM(U145:U175)</f>
        <v>0</v>
      </c>
      <c r="V144" s="289"/>
      <c r="W144" s="14"/>
      <c r="X144" s="255"/>
      <c r="Y144" s="255"/>
      <c r="Z144" s="14"/>
      <c r="AA144" s="14"/>
      <c r="AB144" s="14"/>
    </row>
    <row r="145" spans="1:28" x14ac:dyDescent="0.2">
      <c r="A145" s="348">
        <v>42</v>
      </c>
      <c r="B145" s="190"/>
      <c r="C145" s="376" t="s">
        <v>197</v>
      </c>
      <c r="D145" s="362"/>
      <c r="E145" s="362"/>
      <c r="F145" s="362"/>
      <c r="G145" s="362"/>
      <c r="H145" s="362"/>
      <c r="I145" s="362"/>
      <c r="J145" s="362"/>
      <c r="K145" s="362"/>
      <c r="L145" s="362"/>
      <c r="M145" s="362"/>
      <c r="N145" s="363"/>
      <c r="O145" s="209" t="s">
        <v>96</v>
      </c>
      <c r="P145" s="64">
        <f>D146+F146+H146+J146+L146+N146</f>
        <v>28490</v>
      </c>
      <c r="Q145" s="62" t="s">
        <v>78</v>
      </c>
      <c r="R145" s="74"/>
      <c r="S145" s="65">
        <f>P145*R145</f>
        <v>0</v>
      </c>
      <c r="T145" s="66"/>
      <c r="U145" s="65">
        <f>P145*T145</f>
        <v>0</v>
      </c>
      <c r="V145" s="301"/>
      <c r="W145" s="202"/>
      <c r="X145" s="211"/>
      <c r="Y145" s="211"/>
      <c r="Z145" s="42"/>
      <c r="AA145" s="14"/>
      <c r="AB145" s="14"/>
    </row>
    <row r="146" spans="1:28" x14ac:dyDescent="0.2">
      <c r="A146" s="349"/>
      <c r="B146" s="190"/>
      <c r="C146" s="193" t="s">
        <v>80</v>
      </c>
      <c r="D146" s="195"/>
      <c r="E146" s="45" t="s">
        <v>81</v>
      </c>
      <c r="F146" s="196">
        <v>8580</v>
      </c>
      <c r="G146" s="45" t="s">
        <v>82</v>
      </c>
      <c r="H146" s="196">
        <v>10450</v>
      </c>
      <c r="I146" s="45" t="s">
        <v>83</v>
      </c>
      <c r="J146" s="196">
        <v>9460</v>
      </c>
      <c r="K146" s="45" t="s">
        <v>84</v>
      </c>
      <c r="L146" s="196">
        <v>0</v>
      </c>
      <c r="M146" s="45"/>
      <c r="N146" s="197"/>
      <c r="O146" s="207"/>
      <c r="P146" s="198"/>
      <c r="Q146" s="198"/>
      <c r="R146" s="199"/>
      <c r="S146" s="198"/>
      <c r="T146" s="198"/>
      <c r="U146" s="281"/>
      <c r="V146" s="299"/>
      <c r="W146" s="14"/>
      <c r="X146" s="14"/>
      <c r="Y146" s="14"/>
      <c r="Z146" s="14"/>
      <c r="AA146" s="14"/>
      <c r="AB146" s="14"/>
    </row>
    <row r="147" spans="1:28" x14ac:dyDescent="0.2">
      <c r="A147" s="353"/>
      <c r="B147" s="190"/>
      <c r="C147" s="357"/>
      <c r="D147" s="358"/>
      <c r="E147" s="358"/>
      <c r="F147" s="358"/>
      <c r="G147" s="358"/>
      <c r="H147" s="358"/>
      <c r="I147" s="358"/>
      <c r="J147" s="358"/>
      <c r="K147" s="358"/>
      <c r="L147" s="358"/>
      <c r="M147" s="358"/>
      <c r="N147" s="359"/>
      <c r="O147" s="208"/>
      <c r="P147" s="14"/>
      <c r="Q147" s="14"/>
      <c r="R147" s="177"/>
      <c r="S147" s="14"/>
      <c r="T147" s="14"/>
      <c r="U147" s="283"/>
      <c r="V147" s="299"/>
      <c r="W147" s="14"/>
      <c r="X147" s="255"/>
      <c r="Y147" s="14"/>
      <c r="Z147" s="14"/>
      <c r="AA147" s="14"/>
      <c r="AB147" s="14"/>
    </row>
    <row r="148" spans="1:28" x14ac:dyDescent="0.2">
      <c r="A148" s="348">
        <v>43</v>
      </c>
      <c r="B148" s="190"/>
      <c r="C148" s="354" t="s">
        <v>205</v>
      </c>
      <c r="D148" s="355"/>
      <c r="E148" s="355"/>
      <c r="F148" s="355"/>
      <c r="G148" s="355"/>
      <c r="H148" s="355"/>
      <c r="I148" s="355"/>
      <c r="J148" s="355"/>
      <c r="K148" s="355"/>
      <c r="L148" s="355"/>
      <c r="M148" s="355"/>
      <c r="N148" s="356"/>
      <c r="O148" s="209" t="s">
        <v>96</v>
      </c>
      <c r="P148" s="64">
        <f>D149+F149+H149+J149+L149+N149</f>
        <v>50</v>
      </c>
      <c r="Q148" s="62" t="s">
        <v>78</v>
      </c>
      <c r="R148" s="74"/>
      <c r="S148" s="65">
        <f>P148*R148</f>
        <v>0</v>
      </c>
      <c r="T148" s="66"/>
      <c r="U148" s="65">
        <f>P148*T148</f>
        <v>0</v>
      </c>
      <c r="V148" s="201"/>
      <c r="W148" s="202"/>
      <c r="X148" s="211"/>
      <c r="Y148" s="211"/>
      <c r="Z148" s="42"/>
      <c r="AA148" s="14"/>
      <c r="AB148" s="14"/>
    </row>
    <row r="149" spans="1:28" x14ac:dyDescent="0.2">
      <c r="A149" s="349"/>
      <c r="B149" s="190"/>
      <c r="C149" s="193" t="s">
        <v>80</v>
      </c>
      <c r="D149" s="195"/>
      <c r="E149" s="45" t="s">
        <v>81</v>
      </c>
      <c r="F149" s="196">
        <v>50</v>
      </c>
      <c r="G149" s="45" t="s">
        <v>82</v>
      </c>
      <c r="H149" s="196">
        <v>0</v>
      </c>
      <c r="I149" s="45" t="s">
        <v>83</v>
      </c>
      <c r="J149" s="196">
        <v>0</v>
      </c>
      <c r="K149" s="45" t="s">
        <v>84</v>
      </c>
      <c r="L149" s="196">
        <v>0</v>
      </c>
      <c r="M149" s="45"/>
      <c r="N149" s="197"/>
      <c r="O149" s="207"/>
      <c r="P149" s="198"/>
      <c r="Q149" s="198"/>
      <c r="R149" s="199"/>
      <c r="S149" s="198"/>
      <c r="T149" s="198"/>
      <c r="U149" s="281"/>
      <c r="V149" s="299"/>
      <c r="W149" s="14"/>
      <c r="X149" s="14"/>
      <c r="Y149" s="14"/>
      <c r="Z149" s="14"/>
      <c r="AA149" s="14"/>
      <c r="AB149" s="14"/>
    </row>
    <row r="150" spans="1:28" x14ac:dyDescent="0.2">
      <c r="A150" s="353"/>
      <c r="B150" s="190"/>
      <c r="C150" s="357" t="s">
        <v>254</v>
      </c>
      <c r="D150" s="358"/>
      <c r="E150" s="358"/>
      <c r="F150" s="358"/>
      <c r="G150" s="358"/>
      <c r="H150" s="358"/>
      <c r="I150" s="358"/>
      <c r="J150" s="358"/>
      <c r="K150" s="358"/>
      <c r="L150" s="358"/>
      <c r="M150" s="358"/>
      <c r="N150" s="359"/>
      <c r="O150" s="208"/>
      <c r="P150" s="14"/>
      <c r="Q150" s="14"/>
      <c r="R150" s="177"/>
      <c r="S150" s="14"/>
      <c r="T150" s="14"/>
      <c r="U150" s="283"/>
      <c r="V150" s="299"/>
      <c r="W150" s="14"/>
      <c r="X150" s="255"/>
      <c r="Y150" s="14"/>
      <c r="Z150" s="14"/>
      <c r="AA150" s="14"/>
      <c r="AB150" s="14"/>
    </row>
    <row r="151" spans="1:28" x14ac:dyDescent="0.2">
      <c r="A151" s="348">
        <v>44</v>
      </c>
      <c r="B151" s="190"/>
      <c r="C151" s="377" t="s">
        <v>180</v>
      </c>
      <c r="D151" s="378"/>
      <c r="E151" s="378"/>
      <c r="F151" s="378"/>
      <c r="G151" s="378"/>
      <c r="H151" s="378"/>
      <c r="I151" s="378"/>
      <c r="J151" s="378"/>
      <c r="K151" s="378"/>
      <c r="L151" s="378"/>
      <c r="M151" s="378"/>
      <c r="N151" s="379"/>
      <c r="O151" s="209" t="s">
        <v>96</v>
      </c>
      <c r="P151" s="64">
        <f>D152+F152+H152+J152+L152+N152</f>
        <v>200</v>
      </c>
      <c r="Q151" s="62" t="s">
        <v>78</v>
      </c>
      <c r="R151" s="74"/>
      <c r="S151" s="65">
        <f>P151*R151</f>
        <v>0</v>
      </c>
      <c r="T151" s="66"/>
      <c r="U151" s="65">
        <f>P151*T151</f>
        <v>0</v>
      </c>
      <c r="V151" s="201"/>
      <c r="W151" s="202"/>
      <c r="X151" s="211"/>
      <c r="Y151" s="211"/>
      <c r="Z151" s="14"/>
      <c r="AA151" s="14"/>
      <c r="AB151" s="14"/>
    </row>
    <row r="152" spans="1:28" x14ac:dyDescent="0.2">
      <c r="A152" s="349"/>
      <c r="B152" s="190"/>
      <c r="C152" s="193" t="s">
        <v>80</v>
      </c>
      <c r="D152" s="195"/>
      <c r="E152" s="45" t="s">
        <v>81</v>
      </c>
      <c r="F152" s="196">
        <v>200</v>
      </c>
      <c r="G152" s="45" t="s">
        <v>82</v>
      </c>
      <c r="H152" s="196">
        <v>0</v>
      </c>
      <c r="I152" s="45" t="s">
        <v>83</v>
      </c>
      <c r="J152" s="196">
        <v>0</v>
      </c>
      <c r="K152" s="45" t="s">
        <v>84</v>
      </c>
      <c r="L152" s="196">
        <v>0</v>
      </c>
      <c r="M152" s="45"/>
      <c r="N152" s="197"/>
      <c r="O152" s="207"/>
      <c r="P152" s="198"/>
      <c r="Q152" s="198"/>
      <c r="R152" s="199"/>
      <c r="S152" s="198"/>
      <c r="T152" s="198"/>
      <c r="U152" s="281"/>
      <c r="V152" s="299"/>
      <c r="W152" s="14"/>
      <c r="X152" s="14"/>
      <c r="Y152" s="14"/>
      <c r="Z152" s="14"/>
      <c r="AA152" s="14"/>
      <c r="AB152" s="14"/>
    </row>
    <row r="153" spans="1:28" x14ac:dyDescent="0.2">
      <c r="A153" s="353"/>
      <c r="B153" s="190"/>
      <c r="C153" s="357" t="s">
        <v>255</v>
      </c>
      <c r="D153" s="358"/>
      <c r="E153" s="358"/>
      <c r="F153" s="358"/>
      <c r="G153" s="358"/>
      <c r="H153" s="358"/>
      <c r="I153" s="358"/>
      <c r="J153" s="358"/>
      <c r="K153" s="358"/>
      <c r="L153" s="358"/>
      <c r="M153" s="358"/>
      <c r="N153" s="359"/>
      <c r="O153" s="208"/>
      <c r="P153" s="14"/>
      <c r="Q153" s="14"/>
      <c r="R153" s="177"/>
      <c r="S153" s="14"/>
      <c r="T153" s="14"/>
      <c r="U153" s="283"/>
      <c r="V153" s="299"/>
      <c r="W153" s="14"/>
      <c r="X153" s="255"/>
      <c r="Y153" s="14"/>
      <c r="Z153" s="14"/>
      <c r="AA153" s="14"/>
      <c r="AB153" s="14"/>
    </row>
    <row r="154" spans="1:28" x14ac:dyDescent="0.2">
      <c r="A154" s="348">
        <v>45</v>
      </c>
      <c r="B154" s="190"/>
      <c r="C154" s="401" t="s">
        <v>139</v>
      </c>
      <c r="D154" s="371"/>
      <c r="E154" s="371"/>
      <c r="F154" s="371"/>
      <c r="G154" s="371"/>
      <c r="H154" s="371"/>
      <c r="I154" s="371"/>
      <c r="J154" s="371"/>
      <c r="K154" s="371"/>
      <c r="L154" s="371"/>
      <c r="M154" s="371"/>
      <c r="N154" s="372"/>
      <c r="O154" s="209" t="s">
        <v>96</v>
      </c>
      <c r="P154" s="64">
        <f>D155+F155+H155+J155+L155+N155</f>
        <v>50</v>
      </c>
      <c r="Q154" s="62" t="s">
        <v>78</v>
      </c>
      <c r="R154" s="74"/>
      <c r="S154" s="65">
        <f>P154*R154</f>
        <v>0</v>
      </c>
      <c r="T154" s="66"/>
      <c r="U154" s="65">
        <f>P154*T154</f>
        <v>0</v>
      </c>
      <c r="V154" s="201"/>
      <c r="W154" s="202"/>
      <c r="X154" s="211"/>
      <c r="Y154" s="211"/>
      <c r="Z154" s="42"/>
      <c r="AA154" s="14"/>
      <c r="AB154" s="14"/>
    </row>
    <row r="155" spans="1:28" x14ac:dyDescent="0.2">
      <c r="A155" s="349"/>
      <c r="B155" s="190"/>
      <c r="C155" s="193" t="s">
        <v>80</v>
      </c>
      <c r="D155" s="195"/>
      <c r="E155" s="45" t="s">
        <v>81</v>
      </c>
      <c r="F155" s="196">
        <v>50</v>
      </c>
      <c r="G155" s="45" t="s">
        <v>82</v>
      </c>
      <c r="H155" s="196">
        <v>0</v>
      </c>
      <c r="I155" s="45" t="s">
        <v>83</v>
      </c>
      <c r="J155" s="196">
        <v>0</v>
      </c>
      <c r="K155" s="45" t="s">
        <v>84</v>
      </c>
      <c r="L155" s="196">
        <v>0</v>
      </c>
      <c r="M155" s="45"/>
      <c r="N155" s="197"/>
      <c r="O155" s="207"/>
      <c r="P155" s="198"/>
      <c r="Q155" s="198"/>
      <c r="R155" s="199"/>
      <c r="S155" s="198"/>
      <c r="T155" s="198"/>
      <c r="U155" s="281"/>
      <c r="V155" s="299"/>
      <c r="W155" s="14"/>
      <c r="X155" s="14"/>
      <c r="Y155" s="14"/>
      <c r="Z155" s="14"/>
      <c r="AA155" s="14"/>
      <c r="AB155" s="14"/>
    </row>
    <row r="156" spans="1:28" x14ac:dyDescent="0.2">
      <c r="A156" s="353"/>
      <c r="B156" s="190"/>
      <c r="C156" s="357"/>
      <c r="D156" s="358"/>
      <c r="E156" s="358"/>
      <c r="F156" s="358"/>
      <c r="G156" s="358"/>
      <c r="H156" s="358"/>
      <c r="I156" s="358"/>
      <c r="J156" s="358"/>
      <c r="K156" s="358"/>
      <c r="L156" s="358"/>
      <c r="M156" s="358"/>
      <c r="N156" s="359"/>
      <c r="O156" s="208"/>
      <c r="P156" s="14"/>
      <c r="Q156" s="14"/>
      <c r="R156" s="177"/>
      <c r="S156" s="14"/>
      <c r="T156" s="14"/>
      <c r="U156" s="283"/>
      <c r="V156" s="299"/>
      <c r="W156" s="14"/>
      <c r="X156" s="14"/>
      <c r="Y156" s="14"/>
      <c r="Z156" s="14"/>
      <c r="AA156" s="14"/>
      <c r="AB156" s="14"/>
    </row>
    <row r="157" spans="1:28" x14ac:dyDescent="0.2">
      <c r="A157" s="348">
        <v>46</v>
      </c>
      <c r="B157" s="222"/>
      <c r="C157" s="354" t="s">
        <v>194</v>
      </c>
      <c r="D157" s="355"/>
      <c r="E157" s="355"/>
      <c r="F157" s="355"/>
      <c r="G157" s="355"/>
      <c r="H157" s="355"/>
      <c r="I157" s="355"/>
      <c r="J157" s="355"/>
      <c r="K157" s="355"/>
      <c r="L157" s="355"/>
      <c r="M157" s="355"/>
      <c r="N157" s="356"/>
      <c r="O157" s="209" t="s">
        <v>96</v>
      </c>
      <c r="P157" s="64">
        <f>D158+F158+H158+J158+L158+N158</f>
        <v>15</v>
      </c>
      <c r="Q157" s="62" t="s">
        <v>78</v>
      </c>
      <c r="R157" s="74"/>
      <c r="S157" s="65">
        <f>P157*R157</f>
        <v>0</v>
      </c>
      <c r="T157" s="66"/>
      <c r="U157" s="65">
        <f>P157*T157</f>
        <v>0</v>
      </c>
      <c r="V157" s="201"/>
      <c r="W157" s="202"/>
      <c r="X157" s="211"/>
      <c r="Y157" s="211"/>
      <c r="Z157" s="14"/>
      <c r="AA157" s="14"/>
      <c r="AB157" s="14"/>
    </row>
    <row r="158" spans="1:28" x14ac:dyDescent="0.2">
      <c r="A158" s="349"/>
      <c r="B158" s="222"/>
      <c r="C158" s="70" t="s">
        <v>80</v>
      </c>
      <c r="D158" s="195"/>
      <c r="E158" s="224" t="s">
        <v>81</v>
      </c>
      <c r="F158" s="195">
        <v>15</v>
      </c>
      <c r="G158" s="224" t="s">
        <v>82</v>
      </c>
      <c r="H158" s="195">
        <v>0</v>
      </c>
      <c r="I158" s="224" t="s">
        <v>83</v>
      </c>
      <c r="J158" s="195">
        <v>0</v>
      </c>
      <c r="K158" s="224" t="s">
        <v>84</v>
      </c>
      <c r="L158" s="195">
        <v>0</v>
      </c>
      <c r="M158" s="224"/>
      <c r="N158" s="225"/>
      <c r="O158" s="207"/>
      <c r="P158" s="198"/>
      <c r="Q158" s="198"/>
      <c r="R158" s="199"/>
      <c r="S158" s="198"/>
      <c r="T158" s="198"/>
      <c r="U158" s="281"/>
      <c r="V158" s="299"/>
      <c r="W158" s="14"/>
      <c r="X158" s="14"/>
      <c r="Y158" s="14"/>
      <c r="Z158" s="14"/>
      <c r="AA158" s="14"/>
      <c r="AB158" s="14"/>
    </row>
    <row r="159" spans="1:28" x14ac:dyDescent="0.2">
      <c r="A159" s="353"/>
      <c r="B159" s="222"/>
      <c r="C159" s="397"/>
      <c r="D159" s="402"/>
      <c r="E159" s="402"/>
      <c r="F159" s="402"/>
      <c r="G159" s="402"/>
      <c r="H159" s="402"/>
      <c r="I159" s="402"/>
      <c r="J159" s="402"/>
      <c r="K159" s="402"/>
      <c r="L159" s="402"/>
      <c r="M159" s="402"/>
      <c r="N159" s="403"/>
      <c r="O159" s="208"/>
      <c r="P159" s="14"/>
      <c r="Q159" s="14"/>
      <c r="R159" s="177"/>
      <c r="S159" s="14"/>
      <c r="T159" s="14"/>
      <c r="U159" s="283"/>
      <c r="V159" s="299"/>
      <c r="W159" s="14"/>
      <c r="X159" s="14"/>
      <c r="Y159" s="14"/>
      <c r="Z159" s="14"/>
      <c r="AA159" s="14"/>
      <c r="AB159" s="14"/>
    </row>
    <row r="160" spans="1:28" x14ac:dyDescent="0.2">
      <c r="A160" s="348">
        <v>47</v>
      </c>
      <c r="B160" s="190"/>
      <c r="C160" s="401" t="s">
        <v>196</v>
      </c>
      <c r="D160" s="371"/>
      <c r="E160" s="371"/>
      <c r="F160" s="371"/>
      <c r="G160" s="371"/>
      <c r="H160" s="371"/>
      <c r="I160" s="371"/>
      <c r="J160" s="371"/>
      <c r="K160" s="371"/>
      <c r="L160" s="371"/>
      <c r="M160" s="371"/>
      <c r="N160" s="372"/>
      <c r="O160" s="209" t="s">
        <v>96</v>
      </c>
      <c r="P160" s="64">
        <f>D161+F161+H161+J161+L161+N161</f>
        <v>130</v>
      </c>
      <c r="Q160" s="62" t="s">
        <v>78</v>
      </c>
      <c r="R160" s="74"/>
      <c r="S160" s="65">
        <f>P160*R160</f>
        <v>0</v>
      </c>
      <c r="T160" s="66"/>
      <c r="U160" s="65">
        <f>P160*T160</f>
        <v>0</v>
      </c>
      <c r="V160" s="201"/>
      <c r="W160" s="202"/>
      <c r="X160" s="211"/>
      <c r="Y160" s="211"/>
      <c r="Z160" s="14"/>
      <c r="AA160" s="14"/>
      <c r="AB160" s="14"/>
    </row>
    <row r="161" spans="1:28" x14ac:dyDescent="0.2">
      <c r="A161" s="349"/>
      <c r="B161" s="190"/>
      <c r="C161" s="193" t="s">
        <v>80</v>
      </c>
      <c r="D161" s="195"/>
      <c r="E161" s="45" t="s">
        <v>81</v>
      </c>
      <c r="F161" s="196">
        <v>50</v>
      </c>
      <c r="G161" s="45" t="s">
        <v>82</v>
      </c>
      <c r="H161" s="196">
        <v>40</v>
      </c>
      <c r="I161" s="45" t="s">
        <v>83</v>
      </c>
      <c r="J161" s="196">
        <v>40</v>
      </c>
      <c r="K161" s="45" t="s">
        <v>84</v>
      </c>
      <c r="L161" s="196">
        <v>0</v>
      </c>
      <c r="M161" s="45"/>
      <c r="N161" s="197"/>
      <c r="O161" s="207"/>
      <c r="P161" s="198"/>
      <c r="Q161" s="198"/>
      <c r="R161" s="199"/>
      <c r="S161" s="198"/>
      <c r="T161" s="198"/>
      <c r="U161" s="281"/>
      <c r="V161" s="299"/>
      <c r="W161" s="14"/>
      <c r="X161" s="14"/>
      <c r="Y161" s="14"/>
      <c r="Z161" s="14"/>
      <c r="AA161" s="14"/>
      <c r="AB161" s="14"/>
    </row>
    <row r="162" spans="1:28" x14ac:dyDescent="0.2">
      <c r="A162" s="353"/>
      <c r="B162" s="190"/>
      <c r="C162" s="357"/>
      <c r="D162" s="358"/>
      <c r="E162" s="358"/>
      <c r="F162" s="358"/>
      <c r="G162" s="358"/>
      <c r="H162" s="358"/>
      <c r="I162" s="358"/>
      <c r="J162" s="358"/>
      <c r="K162" s="358"/>
      <c r="L162" s="358"/>
      <c r="M162" s="358"/>
      <c r="N162" s="359"/>
      <c r="O162" s="208"/>
      <c r="P162" s="14"/>
      <c r="Q162" s="14"/>
      <c r="R162" s="220"/>
      <c r="S162" s="14"/>
      <c r="T162" s="14"/>
      <c r="U162" s="283"/>
      <c r="V162" s="299"/>
      <c r="W162" s="14"/>
      <c r="X162" s="14"/>
      <c r="Y162" s="14"/>
      <c r="Z162" s="14"/>
      <c r="AA162" s="14"/>
      <c r="AB162" s="14"/>
    </row>
    <row r="163" spans="1:28" x14ac:dyDescent="0.2">
      <c r="A163" s="348">
        <v>48</v>
      </c>
      <c r="B163" s="190"/>
      <c r="C163" s="401" t="s">
        <v>195</v>
      </c>
      <c r="D163" s="371"/>
      <c r="E163" s="371"/>
      <c r="F163" s="371"/>
      <c r="G163" s="371"/>
      <c r="H163" s="371"/>
      <c r="I163" s="371"/>
      <c r="J163" s="371"/>
      <c r="K163" s="371"/>
      <c r="L163" s="371"/>
      <c r="M163" s="371"/>
      <c r="N163" s="372"/>
      <c r="O163" s="209" t="s">
        <v>96</v>
      </c>
      <c r="P163" s="64">
        <f>D164+F164+H164+J164+L164+N164</f>
        <v>13.5</v>
      </c>
      <c r="Q163" s="62" t="s">
        <v>78</v>
      </c>
      <c r="R163" s="74"/>
      <c r="S163" s="65">
        <f>P163*R163</f>
        <v>0</v>
      </c>
      <c r="T163" s="66"/>
      <c r="U163" s="65">
        <f>P163*T163</f>
        <v>0</v>
      </c>
      <c r="V163" s="201"/>
      <c r="W163" s="202"/>
      <c r="X163" s="211"/>
      <c r="Y163" s="211"/>
      <c r="Z163" s="14"/>
      <c r="AA163" s="14"/>
      <c r="AB163" s="14"/>
    </row>
    <row r="164" spans="1:28" x14ac:dyDescent="0.2">
      <c r="A164" s="349"/>
      <c r="B164" s="190"/>
      <c r="C164" s="193" t="s">
        <v>80</v>
      </c>
      <c r="D164" s="195"/>
      <c r="E164" s="45" t="s">
        <v>81</v>
      </c>
      <c r="F164" s="196">
        <v>4.5</v>
      </c>
      <c r="G164" s="45" t="s">
        <v>82</v>
      </c>
      <c r="H164" s="196">
        <v>4.5</v>
      </c>
      <c r="I164" s="45" t="s">
        <v>83</v>
      </c>
      <c r="J164" s="196">
        <v>4.5</v>
      </c>
      <c r="K164" s="45" t="s">
        <v>84</v>
      </c>
      <c r="L164" s="196">
        <v>0</v>
      </c>
      <c r="M164" s="45"/>
      <c r="N164" s="197"/>
      <c r="O164" s="207"/>
      <c r="P164" s="198"/>
      <c r="Q164" s="198"/>
      <c r="R164" s="199"/>
      <c r="S164" s="198"/>
      <c r="T164" s="198"/>
      <c r="U164" s="281"/>
      <c r="V164" s="299"/>
      <c r="W164" s="14"/>
      <c r="X164" s="14"/>
      <c r="Y164" s="14"/>
      <c r="Z164" s="14"/>
      <c r="AA164" s="14"/>
      <c r="AB164" s="14"/>
    </row>
    <row r="165" spans="1:28" x14ac:dyDescent="0.2">
      <c r="A165" s="353"/>
      <c r="B165" s="190"/>
      <c r="C165" s="357" t="s">
        <v>183</v>
      </c>
      <c r="D165" s="358"/>
      <c r="E165" s="358"/>
      <c r="F165" s="358"/>
      <c r="G165" s="358"/>
      <c r="H165" s="358"/>
      <c r="I165" s="358"/>
      <c r="J165" s="358"/>
      <c r="K165" s="358"/>
      <c r="L165" s="358"/>
      <c r="M165" s="358"/>
      <c r="N165" s="359"/>
      <c r="O165" s="208"/>
      <c r="P165" s="14"/>
      <c r="Q165" s="14"/>
      <c r="R165" s="177"/>
      <c r="S165" s="14"/>
      <c r="T165" s="14"/>
      <c r="U165" s="283"/>
      <c r="V165" s="299"/>
      <c r="W165" s="14"/>
      <c r="X165" s="14"/>
      <c r="Y165" s="14"/>
      <c r="Z165" s="14"/>
      <c r="AA165" s="14"/>
      <c r="AB165" s="14"/>
    </row>
    <row r="166" spans="1:28" x14ac:dyDescent="0.2">
      <c r="A166" s="348">
        <v>49</v>
      </c>
      <c r="B166" s="190"/>
      <c r="C166" s="354" t="s">
        <v>369</v>
      </c>
      <c r="D166" s="355"/>
      <c r="E166" s="355"/>
      <c r="F166" s="355"/>
      <c r="G166" s="355"/>
      <c r="H166" s="355"/>
      <c r="I166" s="355"/>
      <c r="J166" s="355"/>
      <c r="K166" s="355"/>
      <c r="L166" s="355"/>
      <c r="M166" s="355"/>
      <c r="N166" s="356"/>
      <c r="O166" s="209" t="s">
        <v>96</v>
      </c>
      <c r="P166" s="64">
        <f>D167+F167+H167+J167+L167+N167</f>
        <v>290</v>
      </c>
      <c r="Q166" s="62" t="s">
        <v>78</v>
      </c>
      <c r="R166" s="74"/>
      <c r="S166" s="65">
        <f>P166*R166</f>
        <v>0</v>
      </c>
      <c r="T166" s="66"/>
      <c r="U166" s="65">
        <f>P166*T166</f>
        <v>0</v>
      </c>
      <c r="V166" s="201"/>
      <c r="W166" s="202"/>
      <c r="X166" s="211"/>
      <c r="Y166" s="211"/>
      <c r="Z166" s="14"/>
      <c r="AA166" s="14"/>
      <c r="AB166" s="14"/>
    </row>
    <row r="167" spans="1:28" x14ac:dyDescent="0.2">
      <c r="A167" s="349"/>
      <c r="B167" s="190"/>
      <c r="C167" s="193" t="s">
        <v>80</v>
      </c>
      <c r="D167" s="195"/>
      <c r="E167" s="45" t="s">
        <v>81</v>
      </c>
      <c r="F167" s="196">
        <v>30</v>
      </c>
      <c r="G167" s="45" t="s">
        <v>82</v>
      </c>
      <c r="H167" s="196">
        <v>100</v>
      </c>
      <c r="I167" s="45" t="s">
        <v>83</v>
      </c>
      <c r="J167" s="196">
        <v>160</v>
      </c>
      <c r="K167" s="45" t="s">
        <v>84</v>
      </c>
      <c r="L167" s="196">
        <v>0</v>
      </c>
      <c r="M167" s="45"/>
      <c r="N167" s="197"/>
      <c r="O167" s="207"/>
      <c r="P167" s="198"/>
      <c r="Q167" s="198"/>
      <c r="R167" s="199"/>
      <c r="S167" s="198"/>
      <c r="T167" s="198"/>
      <c r="U167" s="281"/>
      <c r="V167" s="299"/>
      <c r="W167" s="14"/>
      <c r="X167" s="14"/>
      <c r="Y167" s="14"/>
      <c r="Z167" s="14"/>
      <c r="AA167" s="14"/>
      <c r="AB167" s="14"/>
    </row>
    <row r="168" spans="1:28" x14ac:dyDescent="0.2">
      <c r="A168" s="353"/>
      <c r="B168" s="190"/>
      <c r="C168" s="357" t="s">
        <v>184</v>
      </c>
      <c r="D168" s="358"/>
      <c r="E168" s="358"/>
      <c r="F168" s="358"/>
      <c r="G168" s="358"/>
      <c r="H168" s="358"/>
      <c r="I168" s="358"/>
      <c r="J168" s="358"/>
      <c r="K168" s="358"/>
      <c r="L168" s="358"/>
      <c r="M168" s="358"/>
      <c r="N168" s="359"/>
      <c r="O168" s="208"/>
      <c r="P168" s="14"/>
      <c r="Q168" s="14"/>
      <c r="R168" s="177"/>
      <c r="S168" s="14"/>
      <c r="T168" s="14"/>
      <c r="U168" s="283"/>
      <c r="V168" s="299"/>
      <c r="W168" s="14"/>
      <c r="X168" s="14"/>
      <c r="Y168" s="14"/>
      <c r="Z168" s="14"/>
      <c r="AA168" s="14"/>
      <c r="AB168" s="14"/>
    </row>
    <row r="169" spans="1:28" x14ac:dyDescent="0.2">
      <c r="A169" s="348">
        <v>50</v>
      </c>
      <c r="B169" s="190"/>
      <c r="C169" s="354" t="s">
        <v>129</v>
      </c>
      <c r="D169" s="355"/>
      <c r="E169" s="355"/>
      <c r="F169" s="355"/>
      <c r="G169" s="355"/>
      <c r="H169" s="355"/>
      <c r="I169" s="355"/>
      <c r="J169" s="355"/>
      <c r="K169" s="355"/>
      <c r="L169" s="355"/>
      <c r="M169" s="355"/>
      <c r="N169" s="356"/>
      <c r="O169" s="209" t="s">
        <v>96</v>
      </c>
      <c r="P169" s="64">
        <f>D170+F170+H170+J170+L170+N170</f>
        <v>2425</v>
      </c>
      <c r="Q169" s="62" t="s">
        <v>78</v>
      </c>
      <c r="R169" s="74"/>
      <c r="S169" s="65">
        <f>P169*R169</f>
        <v>0</v>
      </c>
      <c r="T169" s="66"/>
      <c r="U169" s="65">
        <f>P169*T169</f>
        <v>0</v>
      </c>
      <c r="V169" s="201"/>
      <c r="W169" s="202"/>
      <c r="X169" s="211"/>
      <c r="Y169" s="211"/>
      <c r="Z169" s="14"/>
      <c r="AA169" s="14"/>
      <c r="AB169" s="14"/>
    </row>
    <row r="170" spans="1:28" x14ac:dyDescent="0.2">
      <c r="A170" s="349"/>
      <c r="B170" s="190"/>
      <c r="C170" s="193" t="s">
        <v>80</v>
      </c>
      <c r="D170" s="195"/>
      <c r="E170" s="45" t="s">
        <v>81</v>
      </c>
      <c r="F170" s="196">
        <v>825</v>
      </c>
      <c r="G170" s="45" t="s">
        <v>82</v>
      </c>
      <c r="H170" s="196">
        <v>850</v>
      </c>
      <c r="I170" s="45" t="s">
        <v>83</v>
      </c>
      <c r="J170" s="196">
        <v>750</v>
      </c>
      <c r="K170" s="45" t="s">
        <v>84</v>
      </c>
      <c r="L170" s="196">
        <v>0</v>
      </c>
      <c r="M170" s="45"/>
      <c r="N170" s="197"/>
      <c r="O170" s="207"/>
      <c r="P170" s="198"/>
      <c r="Q170" s="198"/>
      <c r="R170" s="199"/>
      <c r="S170" s="198"/>
      <c r="T170" s="198"/>
      <c r="U170" s="281"/>
      <c r="V170" s="299"/>
      <c r="W170" s="14"/>
      <c r="X170" s="14"/>
      <c r="Y170" s="14"/>
      <c r="Z170" s="14"/>
      <c r="AA170" s="14"/>
      <c r="AB170" s="14"/>
    </row>
    <row r="171" spans="1:28" x14ac:dyDescent="0.2">
      <c r="A171" s="353"/>
      <c r="B171" s="190"/>
      <c r="C171" s="357"/>
      <c r="D171" s="358"/>
      <c r="E171" s="358"/>
      <c r="F171" s="358"/>
      <c r="G171" s="358"/>
      <c r="H171" s="358"/>
      <c r="I171" s="358"/>
      <c r="J171" s="358"/>
      <c r="K171" s="358"/>
      <c r="L171" s="358"/>
      <c r="M171" s="358"/>
      <c r="N171" s="359"/>
      <c r="O171" s="208"/>
      <c r="P171" s="14"/>
      <c r="Q171" s="14"/>
      <c r="R171" s="177"/>
      <c r="S171" s="14"/>
      <c r="T171" s="14"/>
      <c r="U171" s="283"/>
      <c r="V171" s="299"/>
      <c r="W171" s="14"/>
      <c r="X171" s="14"/>
      <c r="Y171" s="14"/>
      <c r="Z171" s="14"/>
      <c r="AA171" s="14"/>
      <c r="AB171" s="14"/>
    </row>
    <row r="172" spans="1:28" x14ac:dyDescent="0.2">
      <c r="A172" s="348">
        <v>51</v>
      </c>
      <c r="B172" s="190"/>
      <c r="C172" s="354" t="s">
        <v>370</v>
      </c>
      <c r="D172" s="355"/>
      <c r="E172" s="355"/>
      <c r="F172" s="355"/>
      <c r="G172" s="355"/>
      <c r="H172" s="355"/>
      <c r="I172" s="355"/>
      <c r="J172" s="355"/>
      <c r="K172" s="355"/>
      <c r="L172" s="355"/>
      <c r="M172" s="355"/>
      <c r="N172" s="356"/>
      <c r="O172" s="209" t="s">
        <v>96</v>
      </c>
      <c r="P172" s="64">
        <f>D173+F173+H173+J173+L173+N173</f>
        <v>30</v>
      </c>
      <c r="Q172" s="62" t="s">
        <v>78</v>
      </c>
      <c r="R172" s="74"/>
      <c r="S172" s="65">
        <f>P172*R172</f>
        <v>0</v>
      </c>
      <c r="T172" s="66"/>
      <c r="U172" s="65">
        <f>P172*T172</f>
        <v>0</v>
      </c>
      <c r="V172" s="201"/>
      <c r="W172" s="202"/>
      <c r="X172" s="211"/>
      <c r="Y172" s="211"/>
      <c r="Z172" s="14"/>
      <c r="AA172" s="14"/>
      <c r="AB172" s="14"/>
    </row>
    <row r="173" spans="1:28" x14ac:dyDescent="0.2">
      <c r="A173" s="349"/>
      <c r="B173" s="190"/>
      <c r="C173" s="193" t="s">
        <v>80</v>
      </c>
      <c r="D173" s="195"/>
      <c r="E173" s="45" t="s">
        <v>81</v>
      </c>
      <c r="F173" s="196">
        <v>10</v>
      </c>
      <c r="G173" s="45" t="s">
        <v>82</v>
      </c>
      <c r="H173" s="196">
        <v>10</v>
      </c>
      <c r="I173" s="45" t="s">
        <v>83</v>
      </c>
      <c r="J173" s="196">
        <v>10</v>
      </c>
      <c r="K173" s="45" t="s">
        <v>84</v>
      </c>
      <c r="L173" s="196">
        <v>0</v>
      </c>
      <c r="M173" s="45"/>
      <c r="N173" s="197"/>
      <c r="O173" s="207"/>
      <c r="P173" s="198"/>
      <c r="Q173" s="198"/>
      <c r="R173" s="199"/>
      <c r="S173" s="198"/>
      <c r="T173" s="198"/>
      <c r="U173" s="281"/>
      <c r="V173" s="299"/>
      <c r="W173" s="14"/>
      <c r="X173" s="14"/>
      <c r="Y173" s="14"/>
      <c r="Z173" s="14"/>
      <c r="AA173" s="14"/>
      <c r="AB173" s="14"/>
    </row>
    <row r="174" spans="1:28" x14ac:dyDescent="0.2">
      <c r="A174" s="353"/>
      <c r="B174" s="190"/>
      <c r="C174" s="357"/>
      <c r="D174" s="358"/>
      <c r="E174" s="358"/>
      <c r="F174" s="358"/>
      <c r="G174" s="358"/>
      <c r="H174" s="358"/>
      <c r="I174" s="358"/>
      <c r="J174" s="358"/>
      <c r="K174" s="358"/>
      <c r="L174" s="358"/>
      <c r="M174" s="358"/>
      <c r="N174" s="359"/>
      <c r="O174" s="208"/>
      <c r="P174" s="14"/>
      <c r="Q174" s="14"/>
      <c r="R174" s="177"/>
      <c r="S174" s="14"/>
      <c r="T174" s="14"/>
      <c r="U174" s="283"/>
      <c r="V174" s="299"/>
      <c r="W174" s="14"/>
      <c r="X174" s="14"/>
      <c r="Y174" s="14"/>
      <c r="Z174" s="14"/>
      <c r="AA174" s="14"/>
      <c r="AB174" s="14"/>
    </row>
    <row r="175" spans="1:28" x14ac:dyDescent="0.2">
      <c r="A175" s="285"/>
      <c r="B175" s="14"/>
      <c r="C175" s="42"/>
      <c r="D175" s="258"/>
      <c r="E175" s="42"/>
      <c r="F175" s="259"/>
      <c r="G175" s="42"/>
      <c r="H175" s="259"/>
      <c r="I175" s="42"/>
      <c r="J175" s="259"/>
      <c r="K175" s="42"/>
      <c r="L175" s="259"/>
      <c r="M175" s="42"/>
      <c r="N175" s="259"/>
      <c r="O175" s="259"/>
      <c r="P175" s="14"/>
      <c r="Q175" s="14"/>
      <c r="R175" s="14"/>
      <c r="S175" s="14"/>
      <c r="T175" s="14"/>
      <c r="U175" s="283"/>
      <c r="V175" s="283"/>
      <c r="W175" s="14"/>
      <c r="X175" s="14"/>
      <c r="Y175" s="14"/>
      <c r="Z175" s="14"/>
      <c r="AA175" s="14"/>
      <c r="AB175" s="14"/>
    </row>
    <row r="176" spans="1:28" ht="15.75" x14ac:dyDescent="0.25">
      <c r="A176" s="287"/>
      <c r="B176" s="181"/>
      <c r="C176" s="48" t="s">
        <v>92</v>
      </c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50"/>
      <c r="O176" s="181"/>
      <c r="P176" s="181"/>
      <c r="Q176" s="181"/>
      <c r="R176" s="181"/>
      <c r="S176" s="181"/>
      <c r="T176" s="181"/>
      <c r="U176" s="288">
        <f>U177+S177</f>
        <v>0</v>
      </c>
      <c r="V176" s="298"/>
      <c r="W176" s="58"/>
      <c r="X176" s="58"/>
      <c r="Y176" s="58"/>
      <c r="Z176" s="58"/>
      <c r="AA176" s="58"/>
      <c r="AB176" s="14"/>
    </row>
    <row r="177" spans="1:28" x14ac:dyDescent="0.2">
      <c r="A177" s="292"/>
      <c r="B177" s="184"/>
      <c r="C177" s="54"/>
      <c r="D177" s="54"/>
      <c r="E177" s="182"/>
      <c r="F177" s="182"/>
      <c r="G177" s="184"/>
      <c r="H177" s="184"/>
      <c r="I177" s="184"/>
      <c r="J177" s="184"/>
      <c r="K177" s="184"/>
      <c r="L177" s="184"/>
      <c r="M177" s="184"/>
      <c r="N177" s="184"/>
      <c r="O177" s="184"/>
      <c r="P177" s="184"/>
      <c r="Q177" s="184"/>
      <c r="R177" s="184"/>
      <c r="S177" s="183">
        <f>SUM(S178:S190)</f>
        <v>0</v>
      </c>
      <c r="T177" s="184"/>
      <c r="U177" s="289">
        <f>SUM(U178:U190)</f>
        <v>0</v>
      </c>
      <c r="V177" s="289"/>
      <c r="W177" s="14"/>
      <c r="X177" s="255"/>
      <c r="Y177" s="255"/>
      <c r="Z177" s="14"/>
      <c r="AA177" s="14"/>
      <c r="AB177" s="14"/>
    </row>
    <row r="178" spans="1:28" x14ac:dyDescent="0.2">
      <c r="A178" s="367">
        <v>52</v>
      </c>
      <c r="B178" s="190"/>
      <c r="C178" s="342" t="s">
        <v>342</v>
      </c>
      <c r="D178" s="343"/>
      <c r="E178" s="343"/>
      <c r="F178" s="343"/>
      <c r="G178" s="343"/>
      <c r="H178" s="343"/>
      <c r="I178" s="343"/>
      <c r="J178" s="343"/>
      <c r="K178" s="343"/>
      <c r="L178" s="343"/>
      <c r="M178" s="343"/>
      <c r="N178" s="344"/>
      <c r="O178" s="209" t="s">
        <v>96</v>
      </c>
      <c r="P178" s="64">
        <f>D179+F179+H179+J179+L179+N179</f>
        <v>11</v>
      </c>
      <c r="Q178" s="62" t="s">
        <v>99</v>
      </c>
      <c r="R178" s="74"/>
      <c r="S178" s="65">
        <f>P178*R178</f>
        <v>0</v>
      </c>
      <c r="T178" s="66"/>
      <c r="U178" s="65">
        <f>P178*T178</f>
        <v>0</v>
      </c>
      <c r="V178" s="201"/>
      <c r="W178" s="202"/>
      <c r="X178" s="211"/>
      <c r="Y178" s="211"/>
      <c r="Z178" s="14"/>
      <c r="AA178" s="14"/>
      <c r="AB178" s="14"/>
    </row>
    <row r="179" spans="1:28" x14ac:dyDescent="0.2">
      <c r="A179" s="367"/>
      <c r="B179" s="190"/>
      <c r="C179" s="193" t="s">
        <v>80</v>
      </c>
      <c r="D179" s="194"/>
      <c r="E179" s="45" t="s">
        <v>81</v>
      </c>
      <c r="F179" s="194">
        <v>1</v>
      </c>
      <c r="G179" s="45" t="s">
        <v>82</v>
      </c>
      <c r="H179" s="194">
        <v>3</v>
      </c>
      <c r="I179" s="45" t="s">
        <v>83</v>
      </c>
      <c r="J179" s="194">
        <v>7</v>
      </c>
      <c r="K179" s="45" t="s">
        <v>84</v>
      </c>
      <c r="L179" s="194">
        <v>0</v>
      </c>
      <c r="M179" s="45"/>
      <c r="N179" s="187"/>
      <c r="O179" s="43"/>
      <c r="P179" s="14"/>
      <c r="Q179" s="14"/>
      <c r="R179" s="14"/>
      <c r="S179" s="14"/>
      <c r="T179" s="14"/>
      <c r="U179" s="283"/>
      <c r="V179" s="299"/>
      <c r="W179" s="14"/>
      <c r="X179" s="14"/>
      <c r="Y179" s="14"/>
      <c r="Z179" s="14"/>
      <c r="AA179" s="14"/>
      <c r="AB179" s="14"/>
    </row>
    <row r="180" spans="1:28" ht="12.75" customHeight="1" x14ac:dyDescent="0.2">
      <c r="A180" s="367"/>
      <c r="B180" s="190"/>
      <c r="C180" s="364"/>
      <c r="D180" s="368"/>
      <c r="E180" s="368"/>
      <c r="F180" s="368"/>
      <c r="G180" s="368"/>
      <c r="H180" s="368"/>
      <c r="I180" s="368"/>
      <c r="J180" s="368"/>
      <c r="K180" s="368"/>
      <c r="L180" s="368"/>
      <c r="M180" s="368"/>
      <c r="N180" s="369"/>
      <c r="O180" s="206"/>
      <c r="P180" s="14"/>
      <c r="Q180" s="14"/>
      <c r="R180" s="14"/>
      <c r="S180" s="14"/>
      <c r="T180" s="14"/>
      <c r="U180" s="283"/>
      <c r="V180" s="299"/>
      <c r="W180" s="14"/>
      <c r="X180" s="14"/>
      <c r="Y180" s="14"/>
      <c r="Z180" s="14"/>
      <c r="AA180" s="14"/>
      <c r="AB180" s="14"/>
    </row>
    <row r="181" spans="1:28" x14ac:dyDescent="0.2">
      <c r="A181" s="367">
        <v>53</v>
      </c>
      <c r="B181" s="185"/>
      <c r="C181" s="370" t="s">
        <v>144</v>
      </c>
      <c r="D181" s="371"/>
      <c r="E181" s="371"/>
      <c r="F181" s="371"/>
      <c r="G181" s="371"/>
      <c r="H181" s="371"/>
      <c r="I181" s="371"/>
      <c r="J181" s="371"/>
      <c r="K181" s="371"/>
      <c r="L181" s="371"/>
      <c r="M181" s="371"/>
      <c r="N181" s="372"/>
      <c r="O181" s="209" t="s">
        <v>96</v>
      </c>
      <c r="P181" s="64">
        <f>D182+F182+H182+J182+L182+N182</f>
        <v>4</v>
      </c>
      <c r="Q181" s="62" t="s">
        <v>79</v>
      </c>
      <c r="R181" s="74"/>
      <c r="S181" s="65">
        <f>P181*R181</f>
        <v>0</v>
      </c>
      <c r="T181" s="66"/>
      <c r="U181" s="65">
        <f>P181*T181</f>
        <v>0</v>
      </c>
      <c r="V181" s="201"/>
      <c r="W181" s="202"/>
      <c r="X181" s="211"/>
      <c r="Y181" s="211"/>
      <c r="Z181" s="252"/>
      <c r="AA181" s="253"/>
      <c r="AB181" s="14"/>
    </row>
    <row r="182" spans="1:28" x14ac:dyDescent="0.2">
      <c r="A182" s="367"/>
      <c r="B182" s="190"/>
      <c r="C182" s="186" t="s">
        <v>80</v>
      </c>
      <c r="D182" s="43"/>
      <c r="E182" s="42" t="s">
        <v>81</v>
      </c>
      <c r="F182" s="43">
        <v>2</v>
      </c>
      <c r="G182" s="42" t="s">
        <v>82</v>
      </c>
      <c r="H182" s="43">
        <v>1</v>
      </c>
      <c r="I182" s="42" t="s">
        <v>83</v>
      </c>
      <c r="J182" s="43">
        <v>1</v>
      </c>
      <c r="K182" s="42" t="s">
        <v>84</v>
      </c>
      <c r="L182" s="43">
        <v>0</v>
      </c>
      <c r="M182" s="42"/>
      <c r="N182" s="187"/>
      <c r="O182" s="43"/>
      <c r="P182" s="14"/>
      <c r="Q182" s="14"/>
      <c r="R182" s="177"/>
      <c r="S182" s="14"/>
      <c r="T182" s="14"/>
      <c r="U182" s="283"/>
      <c r="V182" s="299"/>
      <c r="W182" s="14"/>
      <c r="X182" s="14"/>
      <c r="Y182" s="14"/>
      <c r="Z182" s="14"/>
      <c r="AA182" s="253"/>
      <c r="AB182" s="14"/>
    </row>
    <row r="183" spans="1:28" x14ac:dyDescent="0.2">
      <c r="A183" s="367"/>
      <c r="B183" s="189"/>
      <c r="C183" s="345"/>
      <c r="D183" s="346"/>
      <c r="E183" s="346"/>
      <c r="F183" s="346"/>
      <c r="G183" s="346"/>
      <c r="H183" s="346"/>
      <c r="I183" s="346"/>
      <c r="J183" s="346"/>
      <c r="K183" s="346"/>
      <c r="L183" s="346"/>
      <c r="M183" s="346"/>
      <c r="N183" s="347"/>
      <c r="O183" s="205"/>
      <c r="P183" s="14"/>
      <c r="Q183" s="14"/>
      <c r="R183" s="177"/>
      <c r="S183" s="14"/>
      <c r="T183" s="14"/>
      <c r="U183" s="283"/>
      <c r="V183" s="299"/>
      <c r="W183" s="14"/>
      <c r="X183" s="14"/>
      <c r="Y183" s="14"/>
      <c r="Z183" s="14"/>
      <c r="AA183" s="253"/>
      <c r="AB183" s="14"/>
    </row>
    <row r="184" spans="1:28" x14ac:dyDescent="0.2">
      <c r="A184" s="367">
        <v>54</v>
      </c>
      <c r="B184" s="185"/>
      <c r="C184" s="370" t="s">
        <v>182</v>
      </c>
      <c r="D184" s="371"/>
      <c r="E184" s="371"/>
      <c r="F184" s="371"/>
      <c r="G184" s="371"/>
      <c r="H184" s="371"/>
      <c r="I184" s="371"/>
      <c r="J184" s="371"/>
      <c r="K184" s="371"/>
      <c r="L184" s="371"/>
      <c r="M184" s="371"/>
      <c r="N184" s="372"/>
      <c r="O184" s="209" t="s">
        <v>96</v>
      </c>
      <c r="P184" s="64">
        <f>D185+F185+H185+J185+L185+N185</f>
        <v>28</v>
      </c>
      <c r="Q184" s="62" t="s">
        <v>79</v>
      </c>
      <c r="R184" s="67" t="s">
        <v>94</v>
      </c>
      <c r="S184" s="67" t="s">
        <v>94</v>
      </c>
      <c r="T184" s="66"/>
      <c r="U184" s="65">
        <f>P184*T184</f>
        <v>0</v>
      </c>
      <c r="V184" s="201"/>
      <c r="W184" s="202"/>
      <c r="X184" s="211"/>
      <c r="Y184" s="211"/>
      <c r="Z184" s="252"/>
      <c r="AA184" s="253"/>
      <c r="AB184" s="14"/>
    </row>
    <row r="185" spans="1:28" x14ac:dyDescent="0.2">
      <c r="A185" s="367"/>
      <c r="B185" s="190"/>
      <c r="C185" s="186" t="s">
        <v>80</v>
      </c>
      <c r="D185" s="43"/>
      <c r="E185" s="42" t="s">
        <v>81</v>
      </c>
      <c r="F185" s="43">
        <v>15</v>
      </c>
      <c r="G185" s="42" t="s">
        <v>82</v>
      </c>
      <c r="H185" s="43">
        <v>8</v>
      </c>
      <c r="I185" s="42" t="s">
        <v>83</v>
      </c>
      <c r="J185" s="43">
        <v>5</v>
      </c>
      <c r="K185" s="42" t="s">
        <v>84</v>
      </c>
      <c r="L185" s="43">
        <v>0</v>
      </c>
      <c r="M185" s="42"/>
      <c r="N185" s="187"/>
      <c r="O185" s="43"/>
      <c r="P185" s="14"/>
      <c r="Q185" s="14"/>
      <c r="R185" s="177"/>
      <c r="S185" s="14"/>
      <c r="T185" s="14"/>
      <c r="U185" s="283"/>
      <c r="V185" s="299"/>
      <c r="W185" s="14"/>
      <c r="X185" s="14"/>
      <c r="Y185" s="14"/>
      <c r="Z185" s="14"/>
      <c r="AA185" s="253"/>
      <c r="AB185" s="14"/>
    </row>
    <row r="186" spans="1:28" x14ac:dyDescent="0.2">
      <c r="A186" s="367"/>
      <c r="B186" s="189"/>
      <c r="C186" s="345"/>
      <c r="D186" s="346"/>
      <c r="E186" s="346"/>
      <c r="F186" s="346"/>
      <c r="G186" s="346"/>
      <c r="H186" s="346"/>
      <c r="I186" s="346"/>
      <c r="J186" s="346"/>
      <c r="K186" s="346"/>
      <c r="L186" s="346"/>
      <c r="M186" s="346"/>
      <c r="N186" s="347"/>
      <c r="O186" s="205"/>
      <c r="P186" s="14"/>
      <c r="Q186" s="14"/>
      <c r="R186" s="177"/>
      <c r="S186" s="14"/>
      <c r="T186" s="14"/>
      <c r="U186" s="283"/>
      <c r="V186" s="299"/>
      <c r="W186" s="14"/>
      <c r="X186" s="14"/>
      <c r="Y186" s="14"/>
      <c r="Z186" s="14"/>
      <c r="AA186" s="253"/>
      <c r="AB186" s="14"/>
    </row>
    <row r="187" spans="1:28" x14ac:dyDescent="0.2">
      <c r="A187" s="367">
        <v>55</v>
      </c>
      <c r="B187" s="190"/>
      <c r="C187" s="342" t="s">
        <v>191</v>
      </c>
      <c r="D187" s="343"/>
      <c r="E187" s="343"/>
      <c r="F187" s="343"/>
      <c r="G187" s="343"/>
      <c r="H187" s="343"/>
      <c r="I187" s="343"/>
      <c r="J187" s="343"/>
      <c r="K187" s="343"/>
      <c r="L187" s="343"/>
      <c r="M187" s="343"/>
      <c r="N187" s="344"/>
      <c r="O187" s="209" t="s">
        <v>96</v>
      </c>
      <c r="P187" s="64">
        <f>D188+F188+H188+J188+L188+N188</f>
        <v>60</v>
      </c>
      <c r="Q187" s="62" t="s">
        <v>99</v>
      </c>
      <c r="R187" s="67" t="s">
        <v>94</v>
      </c>
      <c r="S187" s="67" t="s">
        <v>94</v>
      </c>
      <c r="T187" s="66"/>
      <c r="U187" s="65">
        <f>P187*T187</f>
        <v>0</v>
      </c>
      <c r="V187" s="201"/>
      <c r="W187" s="202"/>
      <c r="X187" s="211"/>
      <c r="Y187" s="211"/>
      <c r="Z187" s="14"/>
      <c r="AA187" s="14"/>
      <c r="AB187" s="14"/>
    </row>
    <row r="188" spans="1:28" x14ac:dyDescent="0.2">
      <c r="A188" s="367"/>
      <c r="B188" s="190"/>
      <c r="C188" s="193" t="s">
        <v>80</v>
      </c>
      <c r="D188" s="194"/>
      <c r="E188" s="45" t="s">
        <v>81</v>
      </c>
      <c r="F188" s="194">
        <v>20</v>
      </c>
      <c r="G188" s="45" t="s">
        <v>82</v>
      </c>
      <c r="H188" s="194">
        <v>20</v>
      </c>
      <c r="I188" s="45" t="s">
        <v>83</v>
      </c>
      <c r="J188" s="194">
        <v>20</v>
      </c>
      <c r="K188" s="45" t="s">
        <v>84</v>
      </c>
      <c r="L188" s="194">
        <v>0</v>
      </c>
      <c r="M188" s="45"/>
      <c r="N188" s="187"/>
      <c r="O188" s="43"/>
      <c r="P188" s="14"/>
      <c r="Q188" s="14"/>
      <c r="R188" s="14"/>
      <c r="S188" s="14"/>
      <c r="T188" s="14"/>
      <c r="U188" s="283"/>
      <c r="V188" s="299"/>
      <c r="W188" s="14"/>
      <c r="X188" s="14"/>
      <c r="Y188" s="14"/>
      <c r="Z188" s="14"/>
      <c r="AA188" s="14"/>
      <c r="AB188" s="14"/>
    </row>
    <row r="189" spans="1:28" ht="12.75" customHeight="1" x14ac:dyDescent="0.2">
      <c r="A189" s="367"/>
      <c r="B189" s="190"/>
      <c r="C189" s="364"/>
      <c r="D189" s="368"/>
      <c r="E189" s="368"/>
      <c r="F189" s="368"/>
      <c r="G189" s="368"/>
      <c r="H189" s="368"/>
      <c r="I189" s="368"/>
      <c r="J189" s="368"/>
      <c r="K189" s="368"/>
      <c r="L189" s="368"/>
      <c r="M189" s="368"/>
      <c r="N189" s="369"/>
      <c r="O189" s="206"/>
      <c r="P189" s="14"/>
      <c r="Q189" s="14"/>
      <c r="R189" s="14"/>
      <c r="S189" s="14"/>
      <c r="T189" s="14"/>
      <c r="U189" s="283"/>
      <c r="V189" s="299"/>
      <c r="W189" s="14"/>
      <c r="X189" s="14"/>
      <c r="Y189" s="14"/>
      <c r="Z189" s="14"/>
      <c r="AA189" s="14"/>
      <c r="AB189" s="14"/>
    </row>
    <row r="190" spans="1:28" x14ac:dyDescent="0.2">
      <c r="A190" s="282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283"/>
      <c r="V190" s="283"/>
      <c r="W190" s="14"/>
      <c r="X190" s="14"/>
      <c r="Y190" s="14"/>
      <c r="Z190" s="14"/>
      <c r="AA190" s="14"/>
      <c r="AB190" s="14"/>
    </row>
    <row r="191" spans="1:28" ht="15.75" x14ac:dyDescent="0.25">
      <c r="A191" s="287"/>
      <c r="B191" s="181"/>
      <c r="C191" s="48" t="s">
        <v>1</v>
      </c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50"/>
      <c r="O191" s="181"/>
      <c r="P191" s="181"/>
      <c r="Q191" s="181"/>
      <c r="R191" s="181"/>
      <c r="S191" s="181"/>
      <c r="T191" s="181"/>
      <c r="U191" s="288">
        <f>U192+S192</f>
        <v>0</v>
      </c>
      <c r="V191" s="298"/>
      <c r="W191" s="58"/>
      <c r="X191" s="58"/>
      <c r="Y191" s="58"/>
      <c r="Z191" s="58"/>
      <c r="AA191" s="58"/>
      <c r="AB191" s="14"/>
    </row>
    <row r="192" spans="1:28" x14ac:dyDescent="0.2">
      <c r="A192" s="292"/>
      <c r="B192" s="184"/>
      <c r="C192" s="54"/>
      <c r="D192" s="54"/>
      <c r="E192" s="182"/>
      <c r="F192" s="182"/>
      <c r="G192" s="184"/>
      <c r="H192" s="184"/>
      <c r="I192" s="184"/>
      <c r="J192" s="184"/>
      <c r="K192" s="184"/>
      <c r="L192" s="184"/>
      <c r="M192" s="184"/>
      <c r="N192" s="184"/>
      <c r="O192" s="184"/>
      <c r="P192" s="184"/>
      <c r="Q192" s="184"/>
      <c r="R192" s="184"/>
      <c r="S192" s="183">
        <f>SUM(S193:S194)</f>
        <v>0</v>
      </c>
      <c r="T192" s="184"/>
      <c r="U192" s="289">
        <f>SUM(U193:U194)</f>
        <v>0</v>
      </c>
      <c r="V192" s="289"/>
      <c r="W192" s="14"/>
      <c r="X192" s="255"/>
      <c r="Y192" s="255"/>
      <c r="Z192" s="14"/>
      <c r="AA192" s="14"/>
      <c r="AB192" s="14"/>
    </row>
    <row r="193" spans="1:28" x14ac:dyDescent="0.2">
      <c r="A193" s="295">
        <v>56</v>
      </c>
      <c r="B193" s="68"/>
      <c r="C193" s="342" t="s">
        <v>185</v>
      </c>
      <c r="D193" s="343"/>
      <c r="E193" s="343"/>
      <c r="F193" s="343"/>
      <c r="G193" s="343"/>
      <c r="H193" s="343"/>
      <c r="I193" s="343"/>
      <c r="J193" s="343"/>
      <c r="K193" s="343"/>
      <c r="L193" s="343"/>
      <c r="M193" s="343"/>
      <c r="N193" s="344"/>
      <c r="O193" s="209" t="s">
        <v>96</v>
      </c>
      <c r="P193" s="64">
        <v>20</v>
      </c>
      <c r="Q193" s="62" t="s">
        <v>93</v>
      </c>
      <c r="R193" s="67" t="s">
        <v>94</v>
      </c>
      <c r="S193" s="67" t="s">
        <v>94</v>
      </c>
      <c r="T193" s="66"/>
      <c r="U193" s="65">
        <f>P193*T193</f>
        <v>0</v>
      </c>
      <c r="V193" s="65"/>
      <c r="W193" s="44"/>
      <c r="X193" s="211"/>
      <c r="Y193" s="211"/>
      <c r="Z193" s="14"/>
      <c r="AA193" s="14"/>
      <c r="AB193" s="14"/>
    </row>
    <row r="194" spans="1:28" x14ac:dyDescent="0.2">
      <c r="A194" s="296">
        <v>57</v>
      </c>
      <c r="B194" s="68"/>
      <c r="C194" s="342" t="s">
        <v>5</v>
      </c>
      <c r="D194" s="343"/>
      <c r="E194" s="343"/>
      <c r="F194" s="343"/>
      <c r="G194" s="343"/>
      <c r="H194" s="343"/>
      <c r="I194" s="343"/>
      <c r="J194" s="343"/>
      <c r="K194" s="343"/>
      <c r="L194" s="343"/>
      <c r="M194" s="343"/>
      <c r="N194" s="344"/>
      <c r="O194" s="209" t="s">
        <v>96</v>
      </c>
      <c r="P194" s="64">
        <v>16</v>
      </c>
      <c r="Q194" s="62" t="s">
        <v>93</v>
      </c>
      <c r="R194" s="67" t="s">
        <v>94</v>
      </c>
      <c r="S194" s="67" t="s">
        <v>94</v>
      </c>
      <c r="T194" s="66"/>
      <c r="U194" s="65">
        <f>P194*T194</f>
        <v>0</v>
      </c>
      <c r="V194" s="65"/>
      <c r="W194" s="44"/>
      <c r="X194" s="211"/>
      <c r="Y194" s="211"/>
      <c r="Z194" s="14"/>
      <c r="AA194" s="14"/>
      <c r="AB194" s="14"/>
    </row>
    <row r="195" spans="1:28" x14ac:dyDescent="0.2">
      <c r="V195" s="14"/>
      <c r="W195" s="14"/>
      <c r="X195" s="14"/>
      <c r="Y195" s="14"/>
      <c r="Z195" s="14"/>
      <c r="AA195" s="14"/>
      <c r="AB195" s="14"/>
    </row>
    <row r="196" spans="1:28" x14ac:dyDescent="0.2">
      <c r="C196" s="242" t="s">
        <v>381</v>
      </c>
      <c r="V196" s="14"/>
      <c r="W196" s="14"/>
      <c r="X196" s="14"/>
      <c r="Y196" s="14"/>
      <c r="Z196" s="14"/>
      <c r="AA196" s="14"/>
      <c r="AB196" s="14"/>
    </row>
    <row r="197" spans="1:28" x14ac:dyDescent="0.2">
      <c r="V197" s="14"/>
      <c r="W197" s="14"/>
      <c r="X197" s="14"/>
      <c r="Y197" s="14"/>
      <c r="Z197" s="14"/>
      <c r="AA197" s="14"/>
      <c r="AB197" s="14"/>
    </row>
    <row r="198" spans="1:28" x14ac:dyDescent="0.2">
      <c r="V198" s="14"/>
      <c r="W198" s="14"/>
      <c r="X198" s="14"/>
      <c r="Y198" s="14"/>
      <c r="Z198" s="14"/>
      <c r="AA198" s="14"/>
      <c r="AB198" s="14"/>
    </row>
    <row r="199" spans="1:28" x14ac:dyDescent="0.2">
      <c r="V199" s="14"/>
      <c r="W199" s="14"/>
      <c r="X199" s="14"/>
      <c r="Y199" s="14"/>
      <c r="Z199" s="14"/>
      <c r="AA199" s="14"/>
      <c r="AB199" s="14"/>
    </row>
  </sheetData>
  <protectedRanges>
    <protectedRange sqref="V6" name="Oblast1"/>
  </protectedRanges>
  <mergeCells count="178">
    <mergeCell ref="C12:U12"/>
    <mergeCell ref="C193:N193"/>
    <mergeCell ref="C194:N194"/>
    <mergeCell ref="A154:A156"/>
    <mergeCell ref="C154:N154"/>
    <mergeCell ref="C156:N156"/>
    <mergeCell ref="A160:A162"/>
    <mergeCell ref="A157:A159"/>
    <mergeCell ref="C157:N157"/>
    <mergeCell ref="C159:N159"/>
    <mergeCell ref="C160:N160"/>
    <mergeCell ref="A169:A171"/>
    <mergeCell ref="C169:N169"/>
    <mergeCell ref="C171:N171"/>
    <mergeCell ref="C162:N162"/>
    <mergeCell ref="A187:A189"/>
    <mergeCell ref="C187:N187"/>
    <mergeCell ref="C189:N189"/>
    <mergeCell ref="C183:N183"/>
    <mergeCell ref="A184:A186"/>
    <mergeCell ref="C184:N184"/>
    <mergeCell ref="C186:N186"/>
    <mergeCell ref="A163:A165"/>
    <mergeCell ref="C163:N163"/>
    <mergeCell ref="C165:N165"/>
    <mergeCell ref="A91:A93"/>
    <mergeCell ref="C91:N91"/>
    <mergeCell ref="R5:S5"/>
    <mergeCell ref="A6:A8"/>
    <mergeCell ref="C6:N6"/>
    <mergeCell ref="C8:N8"/>
    <mergeCell ref="E13:N13"/>
    <mergeCell ref="A37:A39"/>
    <mergeCell ref="A133:A135"/>
    <mergeCell ref="C133:N133"/>
    <mergeCell ref="C135:N135"/>
    <mergeCell ref="A40:A42"/>
    <mergeCell ref="C40:N40"/>
    <mergeCell ref="C42:N42"/>
    <mergeCell ref="C43:N43"/>
    <mergeCell ref="C45:N45"/>
    <mergeCell ref="A52:A54"/>
    <mergeCell ref="A82:A84"/>
    <mergeCell ref="C85:N85"/>
    <mergeCell ref="C87:N87"/>
    <mergeCell ref="C82:N82"/>
    <mergeCell ref="A16:A18"/>
    <mergeCell ref="C16:N16"/>
    <mergeCell ref="C18:N18"/>
    <mergeCell ref="C84:N84"/>
    <mergeCell ref="A85:A87"/>
    <mergeCell ref="A61:A63"/>
    <mergeCell ref="E2:N2"/>
    <mergeCell ref="E3:N3"/>
    <mergeCell ref="E4:N4"/>
    <mergeCell ref="A58:A60"/>
    <mergeCell ref="C37:N37"/>
    <mergeCell ref="C39:N39"/>
    <mergeCell ref="A25:A27"/>
    <mergeCell ref="C25:N25"/>
    <mergeCell ref="C27:N27"/>
    <mergeCell ref="A28:A30"/>
    <mergeCell ref="C28:N28"/>
    <mergeCell ref="C30:N30"/>
    <mergeCell ref="A22:A24"/>
    <mergeCell ref="C22:N22"/>
    <mergeCell ref="C24:N24"/>
    <mergeCell ref="A19:A21"/>
    <mergeCell ref="C19:N19"/>
    <mergeCell ref="C21:N21"/>
    <mergeCell ref="C64:N64"/>
    <mergeCell ref="C66:N66"/>
    <mergeCell ref="A79:A81"/>
    <mergeCell ref="A67:A69"/>
    <mergeCell ref="C67:N67"/>
    <mergeCell ref="C69:N69"/>
    <mergeCell ref="A70:A72"/>
    <mergeCell ref="C70:N70"/>
    <mergeCell ref="C72:N72"/>
    <mergeCell ref="A73:A75"/>
    <mergeCell ref="C73:N73"/>
    <mergeCell ref="C75:N75"/>
    <mergeCell ref="A34:A36"/>
    <mergeCell ref="C34:N34"/>
    <mergeCell ref="C36:N36"/>
    <mergeCell ref="A31:A33"/>
    <mergeCell ref="C31:N31"/>
    <mergeCell ref="C33:N33"/>
    <mergeCell ref="C93:N93"/>
    <mergeCell ref="A94:A96"/>
    <mergeCell ref="C94:N94"/>
    <mergeCell ref="C96:N96"/>
    <mergeCell ref="A88:A90"/>
    <mergeCell ref="C88:N88"/>
    <mergeCell ref="C90:N90"/>
    <mergeCell ref="A55:A57"/>
    <mergeCell ref="A49:A51"/>
    <mergeCell ref="C49:N49"/>
    <mergeCell ref="C51:N51"/>
    <mergeCell ref="A46:A48"/>
    <mergeCell ref="C46:N46"/>
    <mergeCell ref="C48:N48"/>
    <mergeCell ref="A43:A45"/>
    <mergeCell ref="C79:N79"/>
    <mergeCell ref="C81:N81"/>
    <mergeCell ref="A76:A78"/>
    <mergeCell ref="C120:N120"/>
    <mergeCell ref="C100:N100"/>
    <mergeCell ref="C102:N102"/>
    <mergeCell ref="A115:A117"/>
    <mergeCell ref="C115:N115"/>
    <mergeCell ref="C117:N117"/>
    <mergeCell ref="A181:A183"/>
    <mergeCell ref="C181:N181"/>
    <mergeCell ref="A136:A138"/>
    <mergeCell ref="C103:N103"/>
    <mergeCell ref="C105:N105"/>
    <mergeCell ref="A106:A108"/>
    <mergeCell ref="C106:N106"/>
    <mergeCell ref="C108:N108"/>
    <mergeCell ref="A166:A168"/>
    <mergeCell ref="C166:N166"/>
    <mergeCell ref="C168:N168"/>
    <mergeCell ref="C109:N109"/>
    <mergeCell ref="C111:N111"/>
    <mergeCell ref="A112:A114"/>
    <mergeCell ref="C112:N112"/>
    <mergeCell ref="A151:A153"/>
    <mergeCell ref="C151:N151"/>
    <mergeCell ref="C153:N153"/>
    <mergeCell ref="C52:N52"/>
    <mergeCell ref="C54:N54"/>
    <mergeCell ref="A178:A180"/>
    <mergeCell ref="C178:N178"/>
    <mergeCell ref="C180:N180"/>
    <mergeCell ref="A121:A123"/>
    <mergeCell ref="C121:N121"/>
    <mergeCell ref="C123:N123"/>
    <mergeCell ref="A118:A120"/>
    <mergeCell ref="C118:N118"/>
    <mergeCell ref="A145:A147"/>
    <mergeCell ref="C145:N145"/>
    <mergeCell ref="C147:N147"/>
    <mergeCell ref="A124:A126"/>
    <mergeCell ref="C124:N124"/>
    <mergeCell ref="C126:N126"/>
    <mergeCell ref="A127:A129"/>
    <mergeCell ref="C127:N127"/>
    <mergeCell ref="A97:A99"/>
    <mergeCell ref="C97:N97"/>
    <mergeCell ref="C99:N99"/>
    <mergeCell ref="A100:A102"/>
    <mergeCell ref="C76:N76"/>
    <mergeCell ref="C78:N78"/>
    <mergeCell ref="C114:N114"/>
    <mergeCell ref="A103:A105"/>
    <mergeCell ref="C10:U10"/>
    <mergeCell ref="C11:U11"/>
    <mergeCell ref="C129:N129"/>
    <mergeCell ref="A148:A150"/>
    <mergeCell ref="A172:A174"/>
    <mergeCell ref="C172:N172"/>
    <mergeCell ref="C174:N174"/>
    <mergeCell ref="C61:N61"/>
    <mergeCell ref="C63:N63"/>
    <mergeCell ref="A64:A66"/>
    <mergeCell ref="C55:N55"/>
    <mergeCell ref="C57:N57"/>
    <mergeCell ref="C58:N58"/>
    <mergeCell ref="C60:N60"/>
    <mergeCell ref="C148:N148"/>
    <mergeCell ref="C150:N150"/>
    <mergeCell ref="A139:A141"/>
    <mergeCell ref="C139:N139"/>
    <mergeCell ref="C141:N141"/>
    <mergeCell ref="C136:N136"/>
    <mergeCell ref="C138:N138"/>
    <mergeCell ref="A109:A11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2" fitToHeight="20" orientation="landscape" r:id="rId1"/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6"/>
  <sheetViews>
    <sheetView view="pageBreakPreview" zoomScaleNormal="100" zoomScaleSheetLayoutView="100" workbookViewId="0">
      <selection activeCell="V15" sqref="V15"/>
    </sheetView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22" bestFit="1" customWidth="1"/>
    <col min="23" max="23" width="4.7109375" customWidth="1"/>
    <col min="24" max="25" width="12.7109375" customWidth="1"/>
    <col min="27" max="27" width="14.7109375" bestFit="1" customWidth="1"/>
  </cols>
  <sheetData>
    <row r="1" spans="1:27" ht="28.5" customHeight="1" x14ac:dyDescent="0.2">
      <c r="A1" s="279"/>
      <c r="B1" s="198"/>
      <c r="C1" s="280" t="str">
        <f>'Krycí list'!A1</f>
        <v>OCENĚNÝ POLOŽKOVÝ SOUPIS PRACÍ S VÝKAZEM VÝMĚR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281"/>
      <c r="V1" s="281"/>
      <c r="W1" s="14"/>
      <c r="X1" s="14"/>
      <c r="Y1" s="14"/>
    </row>
    <row r="2" spans="1:27" ht="15.75" x14ac:dyDescent="0.25">
      <c r="A2" s="282"/>
      <c r="B2" s="14"/>
      <c r="C2" s="55" t="s">
        <v>97</v>
      </c>
      <c r="D2" s="56"/>
      <c r="E2" s="381" t="str">
        <f>'Krycí list'!C7</f>
        <v>PAVILON PROF. KÁBRTA</v>
      </c>
      <c r="F2" s="382"/>
      <c r="G2" s="382"/>
      <c r="H2" s="382"/>
      <c r="I2" s="382"/>
      <c r="J2" s="382"/>
      <c r="K2" s="382"/>
      <c r="L2" s="382"/>
      <c r="M2" s="382"/>
      <c r="N2" s="383"/>
      <c r="O2" s="278"/>
      <c r="P2" s="14"/>
      <c r="Q2" s="14"/>
      <c r="R2" s="14"/>
      <c r="S2" s="14"/>
      <c r="T2" s="14"/>
      <c r="U2" s="283"/>
      <c r="V2" s="283"/>
      <c r="W2" s="14"/>
      <c r="X2" s="14"/>
      <c r="Y2" s="14"/>
    </row>
    <row r="3" spans="1:27" ht="15.75" x14ac:dyDescent="0.25">
      <c r="A3" s="282"/>
      <c r="B3" s="14"/>
      <c r="C3" s="57" t="s">
        <v>98</v>
      </c>
      <c r="D3" s="58"/>
      <c r="E3" s="381" t="str">
        <f>'Krycí list'!C5</f>
        <v>SO 001 - OBJEKT 15</v>
      </c>
      <c r="F3" s="382"/>
      <c r="G3" s="382"/>
      <c r="H3" s="382"/>
      <c r="I3" s="382"/>
      <c r="J3" s="382"/>
      <c r="K3" s="382"/>
      <c r="L3" s="382"/>
      <c r="M3" s="382"/>
      <c r="N3" s="383"/>
      <c r="O3" s="278"/>
      <c r="P3" s="14"/>
      <c r="Q3" s="14"/>
      <c r="R3" s="14"/>
      <c r="S3" s="14"/>
      <c r="T3" s="14"/>
      <c r="U3" s="283"/>
      <c r="V3" s="283"/>
      <c r="W3" s="14"/>
      <c r="X3" s="14"/>
      <c r="Y3" s="14"/>
    </row>
    <row r="4" spans="1:27" ht="15.75" x14ac:dyDescent="0.25">
      <c r="A4" s="282"/>
      <c r="B4" s="14"/>
      <c r="C4" s="59" t="s">
        <v>95</v>
      </c>
      <c r="D4" s="60"/>
      <c r="E4" s="384" t="str">
        <f>Rekapitulace!B11</f>
        <v>Přístupový systém - ACCESS</v>
      </c>
      <c r="F4" s="385"/>
      <c r="G4" s="385"/>
      <c r="H4" s="385"/>
      <c r="I4" s="385"/>
      <c r="J4" s="385"/>
      <c r="K4" s="385"/>
      <c r="L4" s="385"/>
      <c r="M4" s="385"/>
      <c r="N4" s="386"/>
      <c r="O4" s="278"/>
      <c r="P4" s="14"/>
      <c r="Q4" s="14"/>
      <c r="R4" s="14"/>
      <c r="S4" s="14"/>
      <c r="T4" s="14"/>
      <c r="U4" s="283"/>
      <c r="V4" s="283"/>
      <c r="W4" s="14"/>
      <c r="X4" s="14"/>
      <c r="Y4" s="14"/>
    </row>
    <row r="5" spans="1:27" ht="15.75" customHeight="1" x14ac:dyDescent="0.2">
      <c r="A5" s="28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393"/>
      <c r="S5" s="393"/>
      <c r="T5" s="277"/>
      <c r="U5" s="284"/>
      <c r="V5" s="284"/>
      <c r="W5" s="14"/>
      <c r="X5" s="14"/>
      <c r="Y5" s="14"/>
    </row>
    <row r="6" spans="1:27" x14ac:dyDescent="0.2">
      <c r="A6" s="394" t="s">
        <v>103</v>
      </c>
      <c r="B6" s="45" t="s">
        <v>0</v>
      </c>
      <c r="C6" s="342" t="s">
        <v>102</v>
      </c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4"/>
      <c r="O6" s="276" t="s">
        <v>107</v>
      </c>
      <c r="P6" s="62" t="s">
        <v>90</v>
      </c>
      <c r="Q6" s="62" t="s">
        <v>85</v>
      </c>
      <c r="R6" s="63" t="s">
        <v>86</v>
      </c>
      <c r="S6" s="63" t="s">
        <v>87</v>
      </c>
      <c r="T6" s="63" t="s">
        <v>88</v>
      </c>
      <c r="U6" s="63" t="s">
        <v>89</v>
      </c>
      <c r="V6" s="68" t="s">
        <v>376</v>
      </c>
      <c r="W6" s="14"/>
      <c r="X6" s="14"/>
      <c r="Y6" s="14"/>
    </row>
    <row r="7" spans="1:27" x14ac:dyDescent="0.2">
      <c r="A7" s="395"/>
      <c r="B7" s="191" t="s">
        <v>100</v>
      </c>
      <c r="C7" s="70" t="s">
        <v>101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69"/>
      <c r="O7" s="14"/>
      <c r="P7" s="14"/>
      <c r="Q7" s="14"/>
      <c r="R7" s="14"/>
      <c r="S7" s="14"/>
      <c r="T7" s="14"/>
      <c r="U7" s="283"/>
      <c r="V7" s="297"/>
      <c r="W7" s="14"/>
      <c r="X7" s="14"/>
      <c r="Y7" s="14"/>
    </row>
    <row r="8" spans="1:27" ht="15" x14ac:dyDescent="0.2">
      <c r="A8" s="396"/>
      <c r="B8" s="188"/>
      <c r="C8" s="397" t="s">
        <v>104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9"/>
      <c r="O8" s="244"/>
      <c r="P8" s="14"/>
      <c r="Q8" s="14"/>
      <c r="R8" s="14"/>
      <c r="S8" s="14"/>
      <c r="T8" s="14"/>
      <c r="U8" s="283"/>
      <c r="V8" s="297"/>
      <c r="W8" s="14"/>
      <c r="X8" s="247"/>
      <c r="Y8" s="14"/>
    </row>
    <row r="9" spans="1:27" s="242" customFormat="1" ht="15" x14ac:dyDescent="0.2">
      <c r="A9" s="285"/>
      <c r="B9" s="240"/>
      <c r="C9" s="241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14"/>
      <c r="Q9" s="14"/>
      <c r="R9" s="14"/>
      <c r="S9" s="14"/>
      <c r="T9" s="14"/>
      <c r="U9" s="283"/>
      <c r="V9" s="297"/>
      <c r="W9" s="14"/>
      <c r="X9" s="247"/>
      <c r="Y9" s="14"/>
    </row>
    <row r="10" spans="1:27" s="242" customFormat="1" ht="47.25" customHeight="1" x14ac:dyDescent="0.25">
      <c r="A10" s="285"/>
      <c r="B10" s="240"/>
      <c r="C10" s="351" t="s">
        <v>372</v>
      </c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2"/>
      <c r="V10" s="297"/>
      <c r="W10" s="14"/>
      <c r="X10" s="247"/>
      <c r="Y10" s="14"/>
    </row>
    <row r="11" spans="1:27" s="242" customFormat="1" ht="15.75" x14ac:dyDescent="0.25">
      <c r="A11" s="285"/>
      <c r="B11" s="240"/>
      <c r="C11" s="404" t="s">
        <v>371</v>
      </c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2"/>
      <c r="V11" s="297"/>
      <c r="W11" s="14"/>
      <c r="X11" s="247"/>
      <c r="Y11" s="14"/>
    </row>
    <row r="12" spans="1:27" s="242" customFormat="1" ht="15.75" x14ac:dyDescent="0.25">
      <c r="A12" s="285"/>
      <c r="B12" s="240"/>
      <c r="C12" s="404" t="s">
        <v>378</v>
      </c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351"/>
      <c r="U12" s="352"/>
      <c r="V12" s="297"/>
      <c r="W12" s="14"/>
      <c r="X12" s="247"/>
      <c r="Y12" s="14"/>
    </row>
    <row r="13" spans="1:27" s="47" customFormat="1" ht="15.75" x14ac:dyDescent="0.25">
      <c r="A13" s="57"/>
      <c r="B13" s="58"/>
      <c r="C13" s="58"/>
      <c r="D13" s="58"/>
      <c r="E13" s="400"/>
      <c r="F13" s="400"/>
      <c r="G13" s="400"/>
      <c r="H13" s="400"/>
      <c r="I13" s="400"/>
      <c r="J13" s="400"/>
      <c r="K13" s="400"/>
      <c r="L13" s="400"/>
      <c r="M13" s="400"/>
      <c r="N13" s="400"/>
      <c r="O13" s="278"/>
      <c r="P13" s="58"/>
      <c r="Q13" s="58"/>
      <c r="R13" s="58"/>
      <c r="S13" s="58"/>
      <c r="T13" s="58"/>
      <c r="U13" s="286"/>
      <c r="V13" s="286"/>
      <c r="W13" s="58"/>
      <c r="X13" s="249"/>
      <c r="Y13" s="249"/>
    </row>
    <row r="14" spans="1:27" ht="15.75" x14ac:dyDescent="0.25">
      <c r="A14" s="287"/>
      <c r="B14" s="181"/>
      <c r="C14" s="48" t="s">
        <v>3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0"/>
      <c r="O14" s="181"/>
      <c r="P14" s="181"/>
      <c r="Q14" s="181"/>
      <c r="R14" s="181"/>
      <c r="S14" s="181"/>
      <c r="T14" s="181"/>
      <c r="U14" s="288">
        <f>S15+U15</f>
        <v>0</v>
      </c>
      <c r="V14" s="298"/>
      <c r="W14" s="58"/>
      <c r="X14" s="249"/>
      <c r="Y14" s="249"/>
      <c r="Z14" s="47"/>
      <c r="AA14" s="47"/>
    </row>
    <row r="15" spans="1:27" ht="15.75" x14ac:dyDescent="0.25">
      <c r="A15" s="287"/>
      <c r="B15" s="181"/>
      <c r="C15" s="192"/>
      <c r="D15" s="19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1"/>
      <c r="Q15" s="181"/>
      <c r="R15" s="181"/>
      <c r="S15" s="183">
        <f>SUM(S16:S65)</f>
        <v>0</v>
      </c>
      <c r="T15" s="181"/>
      <c r="U15" s="289">
        <f>SUM(U16:U65)</f>
        <v>0</v>
      </c>
      <c r="V15" s="421" t="s">
        <v>388</v>
      </c>
      <c r="W15" s="58"/>
      <c r="X15" s="250"/>
      <c r="Y15" s="250"/>
      <c r="Z15" s="47"/>
      <c r="AA15" s="81"/>
    </row>
    <row r="16" spans="1:27" x14ac:dyDescent="0.2">
      <c r="A16" s="285"/>
      <c r="B16" s="14"/>
      <c r="C16" s="203" t="s">
        <v>105</v>
      </c>
      <c r="D16" s="43"/>
      <c r="E16" s="42"/>
      <c r="F16" s="43"/>
      <c r="G16" s="42"/>
      <c r="H16" s="43"/>
      <c r="I16" s="42"/>
      <c r="J16" s="43"/>
      <c r="K16" s="42"/>
      <c r="L16" s="43"/>
      <c r="M16" s="42"/>
      <c r="N16" s="43"/>
      <c r="O16" s="43"/>
      <c r="P16" s="14"/>
      <c r="Q16" s="14"/>
      <c r="R16" s="14"/>
      <c r="S16" s="14"/>
      <c r="T16" s="14"/>
      <c r="U16" s="283"/>
      <c r="V16" s="283"/>
      <c r="W16" s="14"/>
      <c r="X16" s="14"/>
      <c r="Y16" s="14"/>
      <c r="Z16" s="179"/>
    </row>
    <row r="17" spans="1:26" x14ac:dyDescent="0.2">
      <c r="A17" s="348">
        <v>1</v>
      </c>
      <c r="B17" s="185"/>
      <c r="C17" s="361" t="s">
        <v>114</v>
      </c>
      <c r="D17" s="362"/>
      <c r="E17" s="362"/>
      <c r="F17" s="362"/>
      <c r="G17" s="362"/>
      <c r="H17" s="362"/>
      <c r="I17" s="362"/>
      <c r="J17" s="362"/>
      <c r="K17" s="362"/>
      <c r="L17" s="362"/>
      <c r="M17" s="362"/>
      <c r="N17" s="363"/>
      <c r="O17" s="209" t="s">
        <v>96</v>
      </c>
      <c r="P17" s="64">
        <f>D18+F18+H18+J18+L18+N18</f>
        <v>1</v>
      </c>
      <c r="Q17" s="62" t="s">
        <v>79</v>
      </c>
      <c r="R17" s="74"/>
      <c r="S17" s="65">
        <f>P17*R17</f>
        <v>0</v>
      </c>
      <c r="T17" s="66"/>
      <c r="U17" s="65">
        <f>P17*T17</f>
        <v>0</v>
      </c>
      <c r="V17" s="301"/>
      <c r="W17" s="202"/>
      <c r="X17" s="211"/>
      <c r="Y17" s="211"/>
      <c r="Z17" s="80"/>
    </row>
    <row r="18" spans="1:26" x14ac:dyDescent="0.2">
      <c r="A18" s="349"/>
      <c r="B18" s="190"/>
      <c r="C18" s="186" t="s">
        <v>80</v>
      </c>
      <c r="D18" s="43"/>
      <c r="E18" s="42" t="s">
        <v>81</v>
      </c>
      <c r="F18" s="43">
        <v>1</v>
      </c>
      <c r="G18" s="42" t="s">
        <v>82</v>
      </c>
      <c r="H18" s="43">
        <v>0</v>
      </c>
      <c r="I18" s="42" t="s">
        <v>83</v>
      </c>
      <c r="J18" s="43">
        <v>0</v>
      </c>
      <c r="K18" s="42" t="s">
        <v>84</v>
      </c>
      <c r="L18" s="43">
        <v>0</v>
      </c>
      <c r="M18" s="42"/>
      <c r="N18" s="187"/>
      <c r="O18" s="43"/>
      <c r="P18" s="14"/>
      <c r="Q18" s="14"/>
      <c r="R18" s="177"/>
      <c r="S18" s="14"/>
      <c r="T18" s="14"/>
      <c r="U18" s="283"/>
      <c r="V18" s="299"/>
      <c r="W18" s="14"/>
      <c r="X18" s="14"/>
      <c r="Y18" s="14"/>
    </row>
    <row r="19" spans="1:26" x14ac:dyDescent="0.2">
      <c r="A19" s="350"/>
      <c r="B19" s="189"/>
      <c r="C19" s="345"/>
      <c r="D19" s="346"/>
      <c r="E19" s="346"/>
      <c r="F19" s="346"/>
      <c r="G19" s="346"/>
      <c r="H19" s="346"/>
      <c r="I19" s="346"/>
      <c r="J19" s="346"/>
      <c r="K19" s="346"/>
      <c r="L19" s="346"/>
      <c r="M19" s="346"/>
      <c r="N19" s="347"/>
      <c r="O19" s="205"/>
      <c r="P19" s="14"/>
      <c r="Q19" s="14"/>
      <c r="R19" s="177"/>
      <c r="S19" s="14"/>
      <c r="T19" s="14"/>
      <c r="U19" s="283"/>
      <c r="V19" s="299"/>
      <c r="W19" s="14"/>
      <c r="X19" s="14"/>
      <c r="Y19" s="14"/>
    </row>
    <row r="20" spans="1:26" x14ac:dyDescent="0.2">
      <c r="A20" s="348">
        <v>2</v>
      </c>
      <c r="B20" s="185"/>
      <c r="C20" s="361" t="s">
        <v>115</v>
      </c>
      <c r="D20" s="362"/>
      <c r="E20" s="362"/>
      <c r="F20" s="362"/>
      <c r="G20" s="362"/>
      <c r="H20" s="362"/>
      <c r="I20" s="362"/>
      <c r="J20" s="362"/>
      <c r="K20" s="362"/>
      <c r="L20" s="362"/>
      <c r="M20" s="362"/>
      <c r="N20" s="363"/>
      <c r="O20" s="209" t="s">
        <v>96</v>
      </c>
      <c r="P20" s="64">
        <f>D21+F21+H21+J21+L21+N21</f>
        <v>1</v>
      </c>
      <c r="Q20" s="62" t="s">
        <v>79</v>
      </c>
      <c r="R20" s="74"/>
      <c r="S20" s="65">
        <f>P20*R20</f>
        <v>0</v>
      </c>
      <c r="T20" s="66"/>
      <c r="U20" s="65">
        <f>P20*T20</f>
        <v>0</v>
      </c>
      <c r="V20" s="301"/>
      <c r="W20" s="202"/>
      <c r="X20" s="211"/>
      <c r="Y20" s="211"/>
      <c r="Z20" s="80"/>
    </row>
    <row r="21" spans="1:26" x14ac:dyDescent="0.2">
      <c r="A21" s="349"/>
      <c r="B21" s="190"/>
      <c r="C21" s="186" t="s">
        <v>80</v>
      </c>
      <c r="D21" s="43"/>
      <c r="E21" s="42" t="s">
        <v>81</v>
      </c>
      <c r="F21" s="43">
        <v>1</v>
      </c>
      <c r="G21" s="42" t="s">
        <v>82</v>
      </c>
      <c r="H21" s="43">
        <v>0</v>
      </c>
      <c r="I21" s="42" t="s">
        <v>83</v>
      </c>
      <c r="J21" s="43">
        <v>0</v>
      </c>
      <c r="K21" s="42" t="s">
        <v>84</v>
      </c>
      <c r="L21" s="43">
        <v>0</v>
      </c>
      <c r="M21" s="42"/>
      <c r="N21" s="187"/>
      <c r="O21" s="43"/>
      <c r="P21" s="14"/>
      <c r="Q21" s="14"/>
      <c r="R21" s="177"/>
      <c r="S21" s="14"/>
      <c r="T21" s="14"/>
      <c r="U21" s="283"/>
      <c r="V21" s="299"/>
      <c r="W21" s="14"/>
      <c r="X21" s="14"/>
      <c r="Y21" s="14"/>
    </row>
    <row r="22" spans="1:26" x14ac:dyDescent="0.2">
      <c r="A22" s="350"/>
      <c r="B22" s="189"/>
      <c r="C22" s="345"/>
      <c r="D22" s="346"/>
      <c r="E22" s="346"/>
      <c r="F22" s="346"/>
      <c r="G22" s="346"/>
      <c r="H22" s="346"/>
      <c r="I22" s="346"/>
      <c r="J22" s="346"/>
      <c r="K22" s="346"/>
      <c r="L22" s="346"/>
      <c r="M22" s="346"/>
      <c r="N22" s="347"/>
      <c r="O22" s="205"/>
      <c r="P22" s="14"/>
      <c r="Q22" s="14"/>
      <c r="R22" s="177"/>
      <c r="S22" s="14"/>
      <c r="T22" s="14"/>
      <c r="U22" s="283"/>
      <c r="V22" s="299"/>
      <c r="W22" s="14"/>
      <c r="X22" s="14"/>
      <c r="Y22" s="14"/>
    </row>
    <row r="23" spans="1:26" x14ac:dyDescent="0.2">
      <c r="A23" s="348">
        <v>3</v>
      </c>
      <c r="B23" s="185"/>
      <c r="C23" s="361" t="s">
        <v>116</v>
      </c>
      <c r="D23" s="362"/>
      <c r="E23" s="362"/>
      <c r="F23" s="362"/>
      <c r="G23" s="362"/>
      <c r="H23" s="362"/>
      <c r="I23" s="362"/>
      <c r="J23" s="362"/>
      <c r="K23" s="362"/>
      <c r="L23" s="362"/>
      <c r="M23" s="362"/>
      <c r="N23" s="363"/>
      <c r="O23" s="209" t="s">
        <v>96</v>
      </c>
      <c r="P23" s="64">
        <f>D24+F24+H24+J24+L24+N24</f>
        <v>11</v>
      </c>
      <c r="Q23" s="62" t="s">
        <v>79</v>
      </c>
      <c r="R23" s="74"/>
      <c r="S23" s="65">
        <f>P23*R23</f>
        <v>0</v>
      </c>
      <c r="T23" s="66"/>
      <c r="U23" s="65">
        <f>P23*T23</f>
        <v>0</v>
      </c>
      <c r="V23" s="301"/>
      <c r="W23" s="202"/>
      <c r="X23" s="211"/>
      <c r="Y23" s="211"/>
      <c r="Z23" s="80"/>
    </row>
    <row r="24" spans="1:26" x14ac:dyDescent="0.2">
      <c r="A24" s="349"/>
      <c r="B24" s="190"/>
      <c r="C24" s="186" t="s">
        <v>80</v>
      </c>
      <c r="D24" s="43"/>
      <c r="E24" s="42" t="s">
        <v>81</v>
      </c>
      <c r="F24" s="43">
        <v>4</v>
      </c>
      <c r="G24" s="42" t="s">
        <v>82</v>
      </c>
      <c r="H24" s="43">
        <v>4</v>
      </c>
      <c r="I24" s="42" t="s">
        <v>83</v>
      </c>
      <c r="J24" s="43">
        <v>3</v>
      </c>
      <c r="K24" s="42" t="s">
        <v>84</v>
      </c>
      <c r="L24" s="43">
        <v>0</v>
      </c>
      <c r="M24" s="42"/>
      <c r="N24" s="187"/>
      <c r="O24" s="43"/>
      <c r="P24" s="14"/>
      <c r="Q24" s="14"/>
      <c r="R24" s="177"/>
      <c r="S24" s="14"/>
      <c r="T24" s="14"/>
      <c r="U24" s="283"/>
      <c r="V24" s="299"/>
      <c r="W24" s="14"/>
      <c r="X24" s="14"/>
      <c r="Y24" s="14"/>
    </row>
    <row r="25" spans="1:26" x14ac:dyDescent="0.2">
      <c r="A25" s="350"/>
      <c r="B25" s="189"/>
      <c r="C25" s="345"/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47"/>
      <c r="O25" s="205"/>
      <c r="P25" s="14"/>
      <c r="Q25" s="14"/>
      <c r="R25" s="177"/>
      <c r="S25" s="14"/>
      <c r="T25" s="14"/>
      <c r="U25" s="283"/>
      <c r="V25" s="299"/>
      <c r="W25" s="14"/>
      <c r="X25" s="14"/>
      <c r="Y25" s="14"/>
    </row>
    <row r="26" spans="1:26" x14ac:dyDescent="0.2">
      <c r="A26" s="348">
        <v>4</v>
      </c>
      <c r="B26" s="185"/>
      <c r="C26" s="361" t="s">
        <v>117</v>
      </c>
      <c r="D26" s="362"/>
      <c r="E26" s="362"/>
      <c r="F26" s="362"/>
      <c r="G26" s="362"/>
      <c r="H26" s="362"/>
      <c r="I26" s="362"/>
      <c r="J26" s="362"/>
      <c r="K26" s="362"/>
      <c r="L26" s="362"/>
      <c r="M26" s="362"/>
      <c r="N26" s="363"/>
      <c r="O26" s="209" t="s">
        <v>96</v>
      </c>
      <c r="P26" s="64">
        <f>D27+F27+H27+J27+L27+N27</f>
        <v>11</v>
      </c>
      <c r="Q26" s="62" t="s">
        <v>79</v>
      </c>
      <c r="R26" s="74"/>
      <c r="S26" s="65">
        <f>P26*R26</f>
        <v>0</v>
      </c>
      <c r="T26" s="66"/>
      <c r="U26" s="65">
        <f>P26*T26</f>
        <v>0</v>
      </c>
      <c r="V26" s="301"/>
      <c r="W26" s="202"/>
      <c r="X26" s="211"/>
      <c r="Y26" s="211"/>
      <c r="Z26" s="80"/>
    </row>
    <row r="27" spans="1:26" x14ac:dyDescent="0.2">
      <c r="A27" s="349"/>
      <c r="B27" s="190"/>
      <c r="C27" s="186" t="s">
        <v>80</v>
      </c>
      <c r="D27" s="43"/>
      <c r="E27" s="42" t="s">
        <v>81</v>
      </c>
      <c r="F27" s="43">
        <v>4</v>
      </c>
      <c r="G27" s="42" t="s">
        <v>82</v>
      </c>
      <c r="H27" s="43">
        <v>4</v>
      </c>
      <c r="I27" s="42" t="s">
        <v>83</v>
      </c>
      <c r="J27" s="43">
        <v>3</v>
      </c>
      <c r="K27" s="42" t="s">
        <v>84</v>
      </c>
      <c r="L27" s="43">
        <v>0</v>
      </c>
      <c r="M27" s="42"/>
      <c r="N27" s="187"/>
      <c r="O27" s="43"/>
      <c r="P27" s="14"/>
      <c r="Q27" s="14"/>
      <c r="R27" s="177"/>
      <c r="S27" s="14"/>
      <c r="T27" s="14"/>
      <c r="U27" s="283"/>
      <c r="V27" s="299"/>
      <c r="W27" s="14"/>
      <c r="X27" s="14"/>
      <c r="Y27" s="14"/>
    </row>
    <row r="28" spans="1:26" x14ac:dyDescent="0.2">
      <c r="A28" s="350"/>
      <c r="B28" s="189"/>
      <c r="C28" s="345"/>
      <c r="D28" s="346"/>
      <c r="E28" s="346"/>
      <c r="F28" s="346"/>
      <c r="G28" s="346"/>
      <c r="H28" s="346"/>
      <c r="I28" s="346"/>
      <c r="J28" s="346"/>
      <c r="K28" s="346"/>
      <c r="L28" s="346"/>
      <c r="M28" s="346"/>
      <c r="N28" s="347"/>
      <c r="O28" s="205"/>
      <c r="P28" s="14"/>
      <c r="Q28" s="14"/>
      <c r="R28" s="177"/>
      <c r="S28" s="14"/>
      <c r="T28" s="14"/>
      <c r="U28" s="283"/>
      <c r="V28" s="299"/>
      <c r="W28" s="14"/>
      <c r="X28" s="14"/>
      <c r="Y28" s="14"/>
    </row>
    <row r="29" spans="1:26" x14ac:dyDescent="0.2">
      <c r="A29" s="348">
        <v>5</v>
      </c>
      <c r="B29" s="185"/>
      <c r="C29" s="361" t="s">
        <v>118</v>
      </c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3"/>
      <c r="O29" s="209" t="s">
        <v>96</v>
      </c>
      <c r="P29" s="64">
        <f>D30+F30+H30+J30+L30+N30</f>
        <v>11</v>
      </c>
      <c r="Q29" s="62" t="s">
        <v>79</v>
      </c>
      <c r="R29" s="74"/>
      <c r="S29" s="65">
        <f>P29*R29</f>
        <v>0</v>
      </c>
      <c r="T29" s="66"/>
      <c r="U29" s="65">
        <f>P29*T29</f>
        <v>0</v>
      </c>
      <c r="V29" s="301"/>
      <c r="W29" s="202"/>
      <c r="X29" s="211"/>
      <c r="Y29" s="211"/>
      <c r="Z29" s="80"/>
    </row>
    <row r="30" spans="1:26" x14ac:dyDescent="0.2">
      <c r="A30" s="349"/>
      <c r="B30" s="190"/>
      <c r="C30" s="186" t="s">
        <v>80</v>
      </c>
      <c r="D30" s="43"/>
      <c r="E30" s="42" t="s">
        <v>81</v>
      </c>
      <c r="F30" s="43">
        <v>4</v>
      </c>
      <c r="G30" s="42" t="s">
        <v>82</v>
      </c>
      <c r="H30" s="43">
        <v>4</v>
      </c>
      <c r="I30" s="42" t="s">
        <v>83</v>
      </c>
      <c r="J30" s="43">
        <v>3</v>
      </c>
      <c r="K30" s="42" t="s">
        <v>84</v>
      </c>
      <c r="L30" s="43">
        <v>0</v>
      </c>
      <c r="M30" s="42"/>
      <c r="N30" s="187"/>
      <c r="O30" s="43"/>
      <c r="P30" s="14"/>
      <c r="Q30" s="14"/>
      <c r="R30" s="177"/>
      <c r="S30" s="14"/>
      <c r="T30" s="14"/>
      <c r="U30" s="283"/>
      <c r="V30" s="299"/>
      <c r="W30" s="14"/>
      <c r="X30" s="14"/>
      <c r="Y30" s="14"/>
    </row>
    <row r="31" spans="1:26" x14ac:dyDescent="0.2">
      <c r="A31" s="350"/>
      <c r="B31" s="189"/>
      <c r="C31" s="345"/>
      <c r="D31" s="346"/>
      <c r="E31" s="346"/>
      <c r="F31" s="346"/>
      <c r="G31" s="346"/>
      <c r="H31" s="346"/>
      <c r="I31" s="346"/>
      <c r="J31" s="346"/>
      <c r="K31" s="346"/>
      <c r="L31" s="346"/>
      <c r="M31" s="346"/>
      <c r="N31" s="347"/>
      <c r="O31" s="205"/>
      <c r="P31" s="14"/>
      <c r="Q31" s="14"/>
      <c r="R31" s="177"/>
      <c r="S31" s="14"/>
      <c r="T31" s="14"/>
      <c r="U31" s="283"/>
      <c r="V31" s="299"/>
      <c r="W31" s="14"/>
      <c r="X31" s="14"/>
      <c r="Y31" s="14"/>
    </row>
    <row r="32" spans="1:26" x14ac:dyDescent="0.2">
      <c r="A32" s="348">
        <v>6</v>
      </c>
      <c r="B32" s="185"/>
      <c r="C32" s="360" t="s">
        <v>119</v>
      </c>
      <c r="D32" s="355"/>
      <c r="E32" s="355"/>
      <c r="F32" s="355"/>
      <c r="G32" s="355"/>
      <c r="H32" s="355"/>
      <c r="I32" s="355"/>
      <c r="J32" s="355"/>
      <c r="K32" s="355"/>
      <c r="L32" s="355"/>
      <c r="M32" s="355"/>
      <c r="N32" s="356"/>
      <c r="O32" s="209" t="s">
        <v>96</v>
      </c>
      <c r="P32" s="64">
        <f>D33+F33+H33+J33+L33+N33</f>
        <v>2</v>
      </c>
      <c r="Q32" s="62" t="s">
        <v>79</v>
      </c>
      <c r="R32" s="74"/>
      <c r="S32" s="65">
        <f>P32*R32</f>
        <v>0</v>
      </c>
      <c r="T32" s="66"/>
      <c r="U32" s="65">
        <f>P32*T32</f>
        <v>0</v>
      </c>
      <c r="V32" s="201"/>
      <c r="W32" s="202"/>
      <c r="X32" s="211"/>
      <c r="Y32" s="211"/>
      <c r="Z32" s="80"/>
    </row>
    <row r="33" spans="1:27" x14ac:dyDescent="0.2">
      <c r="A33" s="349"/>
      <c r="B33" s="190"/>
      <c r="C33" s="217" t="s">
        <v>80</v>
      </c>
      <c r="D33" s="218"/>
      <c r="E33" s="71" t="s">
        <v>81</v>
      </c>
      <c r="F33" s="218">
        <v>2</v>
      </c>
      <c r="G33" s="71" t="s">
        <v>82</v>
      </c>
      <c r="H33" s="218">
        <v>0</v>
      </c>
      <c r="I33" s="71" t="s">
        <v>83</v>
      </c>
      <c r="J33" s="218">
        <v>0</v>
      </c>
      <c r="K33" s="71" t="s">
        <v>84</v>
      </c>
      <c r="L33" s="218">
        <v>0</v>
      </c>
      <c r="M33" s="71"/>
      <c r="N33" s="219"/>
      <c r="O33" s="43"/>
      <c r="P33" s="14"/>
      <c r="Q33" s="14"/>
      <c r="R33" s="177"/>
      <c r="S33" s="14"/>
      <c r="T33" s="14"/>
      <c r="U33" s="283"/>
      <c r="V33" s="299"/>
      <c r="W33" s="14"/>
      <c r="X33" s="14"/>
      <c r="Y33" s="14"/>
    </row>
    <row r="34" spans="1:27" x14ac:dyDescent="0.2">
      <c r="A34" s="350"/>
      <c r="B34" s="189"/>
      <c r="C34" s="364" t="s">
        <v>188</v>
      </c>
      <c r="D34" s="365"/>
      <c r="E34" s="365"/>
      <c r="F34" s="365"/>
      <c r="G34" s="365"/>
      <c r="H34" s="365"/>
      <c r="I34" s="365"/>
      <c r="J34" s="365"/>
      <c r="K34" s="365"/>
      <c r="L34" s="365"/>
      <c r="M34" s="365"/>
      <c r="N34" s="366"/>
      <c r="O34" s="205"/>
      <c r="P34" s="14"/>
      <c r="Q34" s="14"/>
      <c r="R34" s="177"/>
      <c r="S34" s="14"/>
      <c r="T34" s="14"/>
      <c r="U34" s="283"/>
      <c r="V34" s="299"/>
      <c r="W34" s="14"/>
      <c r="X34" s="14"/>
      <c r="Y34" s="14"/>
    </row>
    <row r="35" spans="1:27" x14ac:dyDescent="0.2">
      <c r="A35" s="348">
        <v>7</v>
      </c>
      <c r="B35" s="185"/>
      <c r="C35" s="360" t="s">
        <v>192</v>
      </c>
      <c r="D35" s="355"/>
      <c r="E35" s="355"/>
      <c r="F35" s="355"/>
      <c r="G35" s="355"/>
      <c r="H35" s="355"/>
      <c r="I35" s="355"/>
      <c r="J35" s="355"/>
      <c r="K35" s="355"/>
      <c r="L35" s="355"/>
      <c r="M35" s="355"/>
      <c r="N35" s="356"/>
      <c r="O35" s="209" t="s">
        <v>96</v>
      </c>
      <c r="P35" s="64">
        <f>D36+F36+H36+J36+L36+N36</f>
        <v>2</v>
      </c>
      <c r="Q35" s="62" t="s">
        <v>79</v>
      </c>
      <c r="R35" s="74"/>
      <c r="S35" s="65">
        <f>P35*R35</f>
        <v>0</v>
      </c>
      <c r="T35" s="66"/>
      <c r="U35" s="65">
        <f>P35*T35</f>
        <v>0</v>
      </c>
      <c r="V35" s="201"/>
      <c r="W35" s="202"/>
      <c r="X35" s="211"/>
      <c r="Y35" s="211"/>
      <c r="Z35" s="80"/>
    </row>
    <row r="36" spans="1:27" x14ac:dyDescent="0.2">
      <c r="A36" s="349"/>
      <c r="B36" s="190"/>
      <c r="C36" s="217" t="s">
        <v>80</v>
      </c>
      <c r="D36" s="218"/>
      <c r="E36" s="71" t="s">
        <v>81</v>
      </c>
      <c r="F36" s="218">
        <v>2</v>
      </c>
      <c r="G36" s="71" t="s">
        <v>82</v>
      </c>
      <c r="H36" s="218">
        <v>0</v>
      </c>
      <c r="I36" s="71" t="s">
        <v>83</v>
      </c>
      <c r="J36" s="218">
        <v>0</v>
      </c>
      <c r="K36" s="71" t="s">
        <v>84</v>
      </c>
      <c r="L36" s="218">
        <v>0</v>
      </c>
      <c r="M36" s="71"/>
      <c r="N36" s="219"/>
      <c r="O36" s="43"/>
      <c r="P36" s="14"/>
      <c r="Q36" s="14"/>
      <c r="R36" s="177"/>
      <c r="S36" s="14"/>
      <c r="T36" s="14"/>
      <c r="U36" s="283"/>
      <c r="V36" s="299"/>
      <c r="W36" s="14"/>
      <c r="X36" s="14"/>
      <c r="Y36" s="14"/>
    </row>
    <row r="37" spans="1:27" x14ac:dyDescent="0.2">
      <c r="A37" s="350"/>
      <c r="B37" s="189"/>
      <c r="C37" s="364"/>
      <c r="D37" s="365"/>
      <c r="E37" s="365"/>
      <c r="F37" s="365"/>
      <c r="G37" s="365"/>
      <c r="H37" s="365"/>
      <c r="I37" s="365"/>
      <c r="J37" s="365"/>
      <c r="K37" s="365"/>
      <c r="L37" s="365"/>
      <c r="M37" s="365"/>
      <c r="N37" s="366"/>
      <c r="O37" s="205"/>
      <c r="P37" s="14"/>
      <c r="Q37" s="14"/>
      <c r="R37" s="177"/>
      <c r="S37" s="14"/>
      <c r="T37" s="14"/>
      <c r="U37" s="283"/>
      <c r="V37" s="299"/>
      <c r="W37" s="14"/>
      <c r="X37" s="14"/>
      <c r="Y37" s="14"/>
    </row>
    <row r="38" spans="1:27" x14ac:dyDescent="0.2">
      <c r="A38" s="348">
        <v>8</v>
      </c>
      <c r="B38" s="185"/>
      <c r="C38" s="360" t="s">
        <v>120</v>
      </c>
      <c r="D38" s="355"/>
      <c r="E38" s="355"/>
      <c r="F38" s="355"/>
      <c r="G38" s="355"/>
      <c r="H38" s="355"/>
      <c r="I38" s="355"/>
      <c r="J38" s="355"/>
      <c r="K38" s="355"/>
      <c r="L38" s="355"/>
      <c r="M38" s="355"/>
      <c r="N38" s="356"/>
      <c r="O38" s="209" t="s">
        <v>96</v>
      </c>
      <c r="P38" s="64">
        <f>D39+F39+H39+J39+L39+N39</f>
        <v>1</v>
      </c>
      <c r="Q38" s="62" t="s">
        <v>79</v>
      </c>
      <c r="R38" s="74"/>
      <c r="S38" s="65">
        <f>P38*R38</f>
        <v>0</v>
      </c>
      <c r="T38" s="66"/>
      <c r="U38" s="65">
        <f>P38*T38</f>
        <v>0</v>
      </c>
      <c r="V38" s="201"/>
      <c r="W38" s="202"/>
      <c r="X38" s="211"/>
      <c r="Y38" s="211"/>
      <c r="Z38" s="80"/>
    </row>
    <row r="39" spans="1:27" x14ac:dyDescent="0.2">
      <c r="A39" s="349"/>
      <c r="B39" s="190"/>
      <c r="C39" s="217" t="s">
        <v>80</v>
      </c>
      <c r="D39" s="218"/>
      <c r="E39" s="71" t="s">
        <v>81</v>
      </c>
      <c r="F39" s="218">
        <v>1</v>
      </c>
      <c r="G39" s="71" t="s">
        <v>82</v>
      </c>
      <c r="H39" s="218">
        <v>0</v>
      </c>
      <c r="I39" s="71" t="s">
        <v>83</v>
      </c>
      <c r="J39" s="218">
        <v>0</v>
      </c>
      <c r="K39" s="71" t="s">
        <v>84</v>
      </c>
      <c r="L39" s="218">
        <v>0</v>
      </c>
      <c r="M39" s="71"/>
      <c r="N39" s="219"/>
      <c r="O39" s="43"/>
      <c r="P39" s="14"/>
      <c r="Q39" s="14"/>
      <c r="R39" s="177"/>
      <c r="S39" s="14"/>
      <c r="T39" s="14"/>
      <c r="U39" s="283"/>
      <c r="V39" s="299"/>
      <c r="W39" s="14"/>
      <c r="X39" s="14"/>
      <c r="Y39" s="14"/>
    </row>
    <row r="40" spans="1:27" x14ac:dyDescent="0.2">
      <c r="A40" s="350"/>
      <c r="B40" s="189"/>
      <c r="C40" s="364" t="s">
        <v>187</v>
      </c>
      <c r="D40" s="365"/>
      <c r="E40" s="365"/>
      <c r="F40" s="365"/>
      <c r="G40" s="365"/>
      <c r="H40" s="365"/>
      <c r="I40" s="365"/>
      <c r="J40" s="365"/>
      <c r="K40" s="365"/>
      <c r="L40" s="365"/>
      <c r="M40" s="365"/>
      <c r="N40" s="366"/>
      <c r="O40" s="205"/>
      <c r="P40" s="14"/>
      <c r="Q40" s="14"/>
      <c r="R40" s="177"/>
      <c r="S40" s="14"/>
      <c r="T40" s="14"/>
      <c r="U40" s="283"/>
      <c r="V40" s="299"/>
      <c r="W40" s="14"/>
      <c r="X40" s="14"/>
      <c r="Y40" s="14"/>
    </row>
    <row r="41" spans="1:27" x14ac:dyDescent="0.2">
      <c r="A41" s="348">
        <v>9</v>
      </c>
      <c r="B41" s="185"/>
      <c r="C41" s="360" t="s">
        <v>121</v>
      </c>
      <c r="D41" s="355"/>
      <c r="E41" s="355"/>
      <c r="F41" s="355"/>
      <c r="G41" s="355"/>
      <c r="H41" s="355"/>
      <c r="I41" s="355"/>
      <c r="J41" s="355"/>
      <c r="K41" s="355"/>
      <c r="L41" s="355"/>
      <c r="M41" s="355"/>
      <c r="N41" s="356"/>
      <c r="O41" s="209" t="s">
        <v>96</v>
      </c>
      <c r="P41" s="64">
        <f>D42+F42+H42+J42+L42+N42</f>
        <v>1</v>
      </c>
      <c r="Q41" s="62" t="s">
        <v>79</v>
      </c>
      <c r="R41" s="74"/>
      <c r="S41" s="65">
        <f>P41*R41</f>
        <v>0</v>
      </c>
      <c r="T41" s="66"/>
      <c r="U41" s="65">
        <f>P41*T41</f>
        <v>0</v>
      </c>
      <c r="V41" s="201"/>
      <c r="W41" s="202"/>
      <c r="X41" s="211"/>
      <c r="Y41" s="211"/>
      <c r="Z41" s="80"/>
    </row>
    <row r="42" spans="1:27" x14ac:dyDescent="0.2">
      <c r="A42" s="349"/>
      <c r="B42" s="190"/>
      <c r="C42" s="217" t="s">
        <v>80</v>
      </c>
      <c r="D42" s="218"/>
      <c r="E42" s="71" t="s">
        <v>81</v>
      </c>
      <c r="F42" s="218">
        <v>1</v>
      </c>
      <c r="G42" s="71" t="s">
        <v>82</v>
      </c>
      <c r="H42" s="218">
        <v>0</v>
      </c>
      <c r="I42" s="71" t="s">
        <v>83</v>
      </c>
      <c r="J42" s="218">
        <v>0</v>
      </c>
      <c r="K42" s="71" t="s">
        <v>84</v>
      </c>
      <c r="L42" s="218">
        <v>0</v>
      </c>
      <c r="M42" s="71"/>
      <c r="N42" s="219"/>
      <c r="O42" s="43"/>
      <c r="P42" s="14"/>
      <c r="Q42" s="14"/>
      <c r="R42" s="177"/>
      <c r="S42" s="14"/>
      <c r="T42" s="14"/>
      <c r="U42" s="283"/>
      <c r="V42" s="299"/>
      <c r="W42" s="14"/>
      <c r="X42" s="14"/>
      <c r="Y42" s="14"/>
    </row>
    <row r="43" spans="1:27" x14ac:dyDescent="0.2">
      <c r="A43" s="350"/>
      <c r="B43" s="189"/>
      <c r="C43" s="345"/>
      <c r="D43" s="346"/>
      <c r="E43" s="346"/>
      <c r="F43" s="346"/>
      <c r="G43" s="346"/>
      <c r="H43" s="346"/>
      <c r="I43" s="346"/>
      <c r="J43" s="346"/>
      <c r="K43" s="346"/>
      <c r="L43" s="346"/>
      <c r="M43" s="346"/>
      <c r="N43" s="347"/>
      <c r="O43" s="205"/>
      <c r="P43" s="14"/>
      <c r="Q43" s="14"/>
      <c r="R43" s="177"/>
      <c r="S43" s="14"/>
      <c r="T43" s="14"/>
      <c r="U43" s="283"/>
      <c r="V43" s="299"/>
      <c r="W43" s="14"/>
      <c r="X43" s="14"/>
      <c r="Y43" s="14"/>
    </row>
    <row r="44" spans="1:27" x14ac:dyDescent="0.2">
      <c r="A44" s="348">
        <v>10</v>
      </c>
      <c r="B44" s="185"/>
      <c r="C44" s="370" t="s">
        <v>125</v>
      </c>
      <c r="D44" s="371"/>
      <c r="E44" s="371"/>
      <c r="F44" s="371"/>
      <c r="G44" s="371"/>
      <c r="H44" s="371"/>
      <c r="I44" s="371"/>
      <c r="J44" s="371"/>
      <c r="K44" s="371"/>
      <c r="L44" s="371"/>
      <c r="M44" s="371"/>
      <c r="N44" s="372"/>
      <c r="O44" s="209" t="s">
        <v>96</v>
      </c>
      <c r="P44" s="64">
        <f>D45+F45+H45+J45+L45+N45</f>
        <v>11</v>
      </c>
      <c r="Q44" s="62" t="s">
        <v>79</v>
      </c>
      <c r="R44" s="67" t="s">
        <v>94</v>
      </c>
      <c r="S44" s="67" t="s">
        <v>94</v>
      </c>
      <c r="T44" s="66"/>
      <c r="U44" s="65">
        <f>P44*T44</f>
        <v>0</v>
      </c>
      <c r="V44" s="201"/>
      <c r="W44" s="202"/>
      <c r="X44" s="211"/>
      <c r="Y44" s="211"/>
      <c r="Z44" s="80"/>
      <c r="AA44" s="214"/>
    </row>
    <row r="45" spans="1:27" x14ac:dyDescent="0.2">
      <c r="A45" s="349"/>
      <c r="B45" s="190"/>
      <c r="C45" s="186" t="s">
        <v>80</v>
      </c>
      <c r="D45" s="43"/>
      <c r="E45" s="42" t="s">
        <v>81</v>
      </c>
      <c r="F45" s="43">
        <v>4</v>
      </c>
      <c r="G45" s="42" t="s">
        <v>82</v>
      </c>
      <c r="H45" s="43">
        <v>4</v>
      </c>
      <c r="I45" s="42" t="s">
        <v>83</v>
      </c>
      <c r="J45" s="43">
        <v>3</v>
      </c>
      <c r="K45" s="42" t="s">
        <v>84</v>
      </c>
      <c r="L45" s="43">
        <v>0</v>
      </c>
      <c r="M45" s="42"/>
      <c r="N45" s="187"/>
      <c r="O45" s="43"/>
      <c r="P45" s="14"/>
      <c r="Q45" s="14"/>
      <c r="R45" s="177"/>
      <c r="S45" s="14"/>
      <c r="T45" s="14"/>
      <c r="U45" s="283"/>
      <c r="V45" s="299"/>
      <c r="W45" s="14"/>
      <c r="X45" s="14"/>
      <c r="Y45" s="14"/>
      <c r="AA45" s="214"/>
    </row>
    <row r="46" spans="1:27" x14ac:dyDescent="0.2">
      <c r="A46" s="350"/>
      <c r="B46" s="189"/>
      <c r="C46" s="345"/>
      <c r="D46" s="346"/>
      <c r="E46" s="346"/>
      <c r="F46" s="346"/>
      <c r="G46" s="346"/>
      <c r="H46" s="346"/>
      <c r="I46" s="346"/>
      <c r="J46" s="346"/>
      <c r="K46" s="346"/>
      <c r="L46" s="346"/>
      <c r="M46" s="346"/>
      <c r="N46" s="347"/>
      <c r="O46" s="205"/>
      <c r="P46" s="14"/>
      <c r="Q46" s="14"/>
      <c r="R46" s="177"/>
      <c r="S46" s="14"/>
      <c r="T46" s="14"/>
      <c r="U46" s="283"/>
      <c r="V46" s="299"/>
      <c r="W46" s="14"/>
      <c r="X46" s="14"/>
      <c r="Y46" s="14"/>
      <c r="AA46" s="214"/>
    </row>
    <row r="47" spans="1:27" x14ac:dyDescent="0.2">
      <c r="A47" s="348">
        <v>11</v>
      </c>
      <c r="B47" s="185"/>
      <c r="C47" s="370" t="s">
        <v>126</v>
      </c>
      <c r="D47" s="371"/>
      <c r="E47" s="371"/>
      <c r="F47" s="371"/>
      <c r="G47" s="371"/>
      <c r="H47" s="371"/>
      <c r="I47" s="371"/>
      <c r="J47" s="371"/>
      <c r="K47" s="371"/>
      <c r="L47" s="371"/>
      <c r="M47" s="371"/>
      <c r="N47" s="372"/>
      <c r="O47" s="209" t="s">
        <v>96</v>
      </c>
      <c r="P47" s="64">
        <f>D48+F48+H48+J48+L48+N48</f>
        <v>11</v>
      </c>
      <c r="Q47" s="62" t="s">
        <v>79</v>
      </c>
      <c r="R47" s="67" t="s">
        <v>94</v>
      </c>
      <c r="S47" s="67" t="s">
        <v>94</v>
      </c>
      <c r="T47" s="66"/>
      <c r="U47" s="65">
        <f>P47*T47</f>
        <v>0</v>
      </c>
      <c r="V47" s="201"/>
      <c r="W47" s="202"/>
      <c r="X47" s="211"/>
      <c r="Y47" s="211"/>
      <c r="Z47" s="80"/>
      <c r="AA47" s="214"/>
    </row>
    <row r="48" spans="1:27" x14ac:dyDescent="0.2">
      <c r="A48" s="349"/>
      <c r="B48" s="190"/>
      <c r="C48" s="186" t="s">
        <v>80</v>
      </c>
      <c r="D48" s="43"/>
      <c r="E48" s="42" t="s">
        <v>81</v>
      </c>
      <c r="F48" s="43">
        <v>4</v>
      </c>
      <c r="G48" s="42" t="s">
        <v>82</v>
      </c>
      <c r="H48" s="43">
        <v>4</v>
      </c>
      <c r="I48" s="42" t="s">
        <v>83</v>
      </c>
      <c r="J48" s="43">
        <v>3</v>
      </c>
      <c r="K48" s="42" t="s">
        <v>84</v>
      </c>
      <c r="L48" s="43">
        <v>0</v>
      </c>
      <c r="M48" s="42"/>
      <c r="N48" s="187"/>
      <c r="O48" s="43"/>
      <c r="P48" s="14"/>
      <c r="Q48" s="14"/>
      <c r="R48" s="177"/>
      <c r="S48" s="14"/>
      <c r="T48" s="14"/>
      <c r="U48" s="283"/>
      <c r="V48" s="299"/>
      <c r="W48" s="14"/>
      <c r="X48" s="14"/>
      <c r="Y48" s="14"/>
      <c r="AA48" s="214"/>
    </row>
    <row r="49" spans="1:27" x14ac:dyDescent="0.2">
      <c r="A49" s="350"/>
      <c r="B49" s="189"/>
      <c r="C49" s="345"/>
      <c r="D49" s="346"/>
      <c r="E49" s="346"/>
      <c r="F49" s="346"/>
      <c r="G49" s="346"/>
      <c r="H49" s="346"/>
      <c r="I49" s="346"/>
      <c r="J49" s="346"/>
      <c r="K49" s="346"/>
      <c r="L49" s="346"/>
      <c r="M49" s="346"/>
      <c r="N49" s="347"/>
      <c r="O49" s="205"/>
      <c r="P49" s="14"/>
      <c r="Q49" s="14"/>
      <c r="R49" s="177"/>
      <c r="S49" s="14"/>
      <c r="T49" s="14"/>
      <c r="U49" s="283"/>
      <c r="V49" s="299"/>
      <c r="W49" s="14"/>
      <c r="X49" s="14"/>
      <c r="Y49" s="14"/>
      <c r="AA49" s="213"/>
    </row>
    <row r="50" spans="1:27" x14ac:dyDescent="0.2">
      <c r="A50" s="348">
        <v>12</v>
      </c>
      <c r="B50" s="185"/>
      <c r="C50" s="361" t="s">
        <v>122</v>
      </c>
      <c r="D50" s="362"/>
      <c r="E50" s="362"/>
      <c r="F50" s="362"/>
      <c r="G50" s="362"/>
      <c r="H50" s="362"/>
      <c r="I50" s="362"/>
      <c r="J50" s="362"/>
      <c r="K50" s="362"/>
      <c r="L50" s="362"/>
      <c r="M50" s="362"/>
      <c r="N50" s="363"/>
      <c r="O50" s="209" t="s">
        <v>96</v>
      </c>
      <c r="P50" s="64">
        <f>D51+F51+H51+J51+L51+N51</f>
        <v>10</v>
      </c>
      <c r="Q50" s="62" t="s">
        <v>79</v>
      </c>
      <c r="R50" s="74"/>
      <c r="S50" s="65">
        <f>P50*R50</f>
        <v>0</v>
      </c>
      <c r="T50" s="66"/>
      <c r="U50" s="65">
        <f>P50*T50</f>
        <v>0</v>
      </c>
      <c r="V50" s="301"/>
      <c r="W50" s="202"/>
      <c r="X50" s="211"/>
      <c r="Y50" s="211"/>
      <c r="Z50" s="212"/>
      <c r="AA50" s="214"/>
    </row>
    <row r="51" spans="1:27" x14ac:dyDescent="0.2">
      <c r="A51" s="349"/>
      <c r="B51" s="190"/>
      <c r="C51" s="186" t="s">
        <v>80</v>
      </c>
      <c r="D51" s="43"/>
      <c r="E51" s="42" t="s">
        <v>81</v>
      </c>
      <c r="F51" s="43">
        <v>4</v>
      </c>
      <c r="G51" s="42" t="s">
        <v>82</v>
      </c>
      <c r="H51" s="43">
        <v>4</v>
      </c>
      <c r="I51" s="42" t="s">
        <v>83</v>
      </c>
      <c r="J51" s="43">
        <v>2</v>
      </c>
      <c r="K51" s="42" t="s">
        <v>84</v>
      </c>
      <c r="L51" s="43">
        <v>0</v>
      </c>
      <c r="M51" s="42"/>
      <c r="N51" s="187"/>
      <c r="O51" s="43"/>
      <c r="P51" s="14"/>
      <c r="Q51" s="14"/>
      <c r="R51" s="177"/>
      <c r="S51" s="14"/>
      <c r="T51" s="14"/>
      <c r="U51" s="283"/>
      <c r="V51" s="299"/>
      <c r="W51" s="14"/>
      <c r="X51" s="14"/>
      <c r="Y51" s="14"/>
      <c r="AA51" s="214"/>
    </row>
    <row r="52" spans="1:27" x14ac:dyDescent="0.2">
      <c r="A52" s="350"/>
      <c r="B52" s="189"/>
      <c r="C52" s="345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7"/>
      <c r="O52" s="205"/>
      <c r="P52" s="14"/>
      <c r="Q52" s="14"/>
      <c r="R52" s="177"/>
      <c r="S52" s="14"/>
      <c r="T52" s="14"/>
      <c r="U52" s="283"/>
      <c r="V52" s="299"/>
      <c r="W52" s="14"/>
      <c r="X52" s="14"/>
      <c r="Y52" s="14"/>
      <c r="AA52" s="214"/>
    </row>
    <row r="53" spans="1:27" x14ac:dyDescent="0.2">
      <c r="A53" s="348">
        <v>13</v>
      </c>
      <c r="B53" s="185"/>
      <c r="C53" s="361" t="s">
        <v>189</v>
      </c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3"/>
      <c r="O53" s="209" t="s">
        <v>96</v>
      </c>
      <c r="P53" s="64">
        <f>D54+F54+H54+J54+L54+N54</f>
        <v>10</v>
      </c>
      <c r="Q53" s="62" t="s">
        <v>79</v>
      </c>
      <c r="R53" s="74"/>
      <c r="S53" s="65">
        <f>P53*R53</f>
        <v>0</v>
      </c>
      <c r="T53" s="66"/>
      <c r="U53" s="65">
        <f>P53*T53</f>
        <v>0</v>
      </c>
      <c r="V53" s="301"/>
      <c r="W53" s="202"/>
      <c r="X53" s="211"/>
      <c r="Y53" s="211"/>
      <c r="Z53" s="80"/>
      <c r="AA53" s="214"/>
    </row>
    <row r="54" spans="1:27" x14ac:dyDescent="0.2">
      <c r="A54" s="349"/>
      <c r="B54" s="190"/>
      <c r="C54" s="186" t="s">
        <v>80</v>
      </c>
      <c r="D54" s="43"/>
      <c r="E54" s="42" t="s">
        <v>81</v>
      </c>
      <c r="F54" s="43">
        <v>4</v>
      </c>
      <c r="G54" s="42" t="s">
        <v>82</v>
      </c>
      <c r="H54" s="43">
        <v>4</v>
      </c>
      <c r="I54" s="42" t="s">
        <v>83</v>
      </c>
      <c r="J54" s="43">
        <v>2</v>
      </c>
      <c r="K54" s="42" t="s">
        <v>84</v>
      </c>
      <c r="L54" s="43">
        <v>0</v>
      </c>
      <c r="M54" s="42"/>
      <c r="N54" s="187"/>
      <c r="O54" s="43"/>
      <c r="P54" s="14"/>
      <c r="Q54" s="14"/>
      <c r="R54" s="177"/>
      <c r="S54" s="14"/>
      <c r="T54" s="14"/>
      <c r="U54" s="283"/>
      <c r="V54" s="299"/>
      <c r="W54" s="14"/>
      <c r="X54" s="14"/>
      <c r="Y54" s="14"/>
      <c r="AA54" s="214"/>
    </row>
    <row r="55" spans="1:27" x14ac:dyDescent="0.2">
      <c r="A55" s="350"/>
      <c r="B55" s="189"/>
      <c r="C55" s="345"/>
      <c r="D55" s="346"/>
      <c r="E55" s="346"/>
      <c r="F55" s="346"/>
      <c r="G55" s="346"/>
      <c r="H55" s="346"/>
      <c r="I55" s="346"/>
      <c r="J55" s="346"/>
      <c r="K55" s="346"/>
      <c r="L55" s="346"/>
      <c r="M55" s="346"/>
      <c r="N55" s="347"/>
      <c r="O55" s="205"/>
      <c r="P55" s="14"/>
      <c r="Q55" s="14"/>
      <c r="R55" s="177"/>
      <c r="S55" s="14"/>
      <c r="T55" s="14"/>
      <c r="U55" s="283"/>
      <c r="V55" s="299"/>
      <c r="W55" s="14"/>
      <c r="X55" s="14"/>
      <c r="Y55" s="14"/>
      <c r="AA55" s="214"/>
    </row>
    <row r="56" spans="1:27" x14ac:dyDescent="0.2">
      <c r="A56" s="348">
        <v>14</v>
      </c>
      <c r="B56" s="185"/>
      <c r="C56" s="361" t="s">
        <v>190</v>
      </c>
      <c r="D56" s="362"/>
      <c r="E56" s="362"/>
      <c r="F56" s="362"/>
      <c r="G56" s="362"/>
      <c r="H56" s="362"/>
      <c r="I56" s="362"/>
      <c r="J56" s="362"/>
      <c r="K56" s="362"/>
      <c r="L56" s="362"/>
      <c r="M56" s="362"/>
      <c r="N56" s="363"/>
      <c r="O56" s="209" t="s">
        <v>96</v>
      </c>
      <c r="P56" s="64">
        <f>D57+F57+H57+J57+L57+N57</f>
        <v>10</v>
      </c>
      <c r="Q56" s="62" t="s">
        <v>79</v>
      </c>
      <c r="R56" s="74"/>
      <c r="S56" s="65">
        <f>P56*R56</f>
        <v>0</v>
      </c>
      <c r="T56" s="66"/>
      <c r="U56" s="65">
        <f>P56*T56</f>
        <v>0</v>
      </c>
      <c r="V56" s="301"/>
      <c r="W56" s="202"/>
      <c r="X56" s="211"/>
      <c r="Y56" s="211"/>
      <c r="Z56" s="80"/>
      <c r="AA56" s="214"/>
    </row>
    <row r="57" spans="1:27" x14ac:dyDescent="0.2">
      <c r="A57" s="349"/>
      <c r="B57" s="190"/>
      <c r="C57" s="186" t="s">
        <v>80</v>
      </c>
      <c r="D57" s="43"/>
      <c r="E57" s="42" t="s">
        <v>81</v>
      </c>
      <c r="F57" s="43">
        <v>4</v>
      </c>
      <c r="G57" s="42" t="s">
        <v>82</v>
      </c>
      <c r="H57" s="43">
        <v>4</v>
      </c>
      <c r="I57" s="42" t="s">
        <v>83</v>
      </c>
      <c r="J57" s="43">
        <v>2</v>
      </c>
      <c r="K57" s="42" t="s">
        <v>84</v>
      </c>
      <c r="L57" s="43">
        <v>0</v>
      </c>
      <c r="M57" s="42"/>
      <c r="N57" s="187"/>
      <c r="O57" s="43"/>
      <c r="P57" s="14"/>
      <c r="Q57" s="14"/>
      <c r="R57" s="177"/>
      <c r="S57" s="14"/>
      <c r="T57" s="14"/>
      <c r="U57" s="283"/>
      <c r="V57" s="299"/>
      <c r="W57" s="14"/>
      <c r="X57" s="14"/>
      <c r="Y57" s="14"/>
      <c r="AA57" s="214"/>
    </row>
    <row r="58" spans="1:27" x14ac:dyDescent="0.2">
      <c r="A58" s="350"/>
      <c r="B58" s="189"/>
      <c r="C58" s="345"/>
      <c r="D58" s="346"/>
      <c r="E58" s="346"/>
      <c r="F58" s="346"/>
      <c r="G58" s="346"/>
      <c r="H58" s="346"/>
      <c r="I58" s="346"/>
      <c r="J58" s="346"/>
      <c r="K58" s="346"/>
      <c r="L58" s="346"/>
      <c r="M58" s="346"/>
      <c r="N58" s="347"/>
      <c r="O58" s="205"/>
      <c r="P58" s="14"/>
      <c r="Q58" s="14"/>
      <c r="R58" s="177"/>
      <c r="S58" s="14"/>
      <c r="T58" s="14"/>
      <c r="U58" s="283"/>
      <c r="V58" s="299"/>
      <c r="W58" s="14"/>
      <c r="X58" s="14"/>
      <c r="Y58" s="14"/>
      <c r="AA58" s="214"/>
    </row>
    <row r="59" spans="1:27" x14ac:dyDescent="0.2">
      <c r="A59" s="348">
        <v>15</v>
      </c>
      <c r="B59" s="185"/>
      <c r="C59" s="361" t="s">
        <v>123</v>
      </c>
      <c r="D59" s="362"/>
      <c r="E59" s="362"/>
      <c r="F59" s="362"/>
      <c r="G59" s="362"/>
      <c r="H59" s="362"/>
      <c r="I59" s="362"/>
      <c r="J59" s="362"/>
      <c r="K59" s="362"/>
      <c r="L59" s="362"/>
      <c r="M59" s="362"/>
      <c r="N59" s="363"/>
      <c r="O59" s="209" t="s">
        <v>96</v>
      </c>
      <c r="P59" s="64">
        <f>D60+F60+H60+J60+L60+N60</f>
        <v>10</v>
      </c>
      <c r="Q59" s="62" t="s">
        <v>79</v>
      </c>
      <c r="R59" s="74"/>
      <c r="S59" s="65">
        <f>P59*R59</f>
        <v>0</v>
      </c>
      <c r="T59" s="66"/>
      <c r="U59" s="65">
        <f>P59*T59</f>
        <v>0</v>
      </c>
      <c r="V59" s="301"/>
      <c r="W59" s="202"/>
      <c r="X59" s="211"/>
      <c r="Y59" s="211"/>
      <c r="Z59" s="80"/>
      <c r="AA59" s="214"/>
    </row>
    <row r="60" spans="1:27" x14ac:dyDescent="0.2">
      <c r="A60" s="349"/>
      <c r="B60" s="190"/>
      <c r="C60" s="186" t="s">
        <v>80</v>
      </c>
      <c r="D60" s="43"/>
      <c r="E60" s="42" t="s">
        <v>81</v>
      </c>
      <c r="F60" s="43">
        <v>4</v>
      </c>
      <c r="G60" s="42" t="s">
        <v>82</v>
      </c>
      <c r="H60" s="43">
        <v>4</v>
      </c>
      <c r="I60" s="42" t="s">
        <v>83</v>
      </c>
      <c r="J60" s="43">
        <v>2</v>
      </c>
      <c r="K60" s="42" t="s">
        <v>84</v>
      </c>
      <c r="L60" s="43">
        <v>0</v>
      </c>
      <c r="M60" s="42"/>
      <c r="N60" s="187"/>
      <c r="O60" s="43"/>
      <c r="P60" s="14"/>
      <c r="Q60" s="14"/>
      <c r="R60" s="177"/>
      <c r="S60" s="14"/>
      <c r="T60" s="14"/>
      <c r="U60" s="283"/>
      <c r="V60" s="299"/>
      <c r="W60" s="14"/>
      <c r="X60" s="14"/>
      <c r="Y60" s="14"/>
      <c r="AA60" s="214"/>
    </row>
    <row r="61" spans="1:27" x14ac:dyDescent="0.2">
      <c r="A61" s="350"/>
      <c r="B61" s="189"/>
      <c r="C61" s="345"/>
      <c r="D61" s="346"/>
      <c r="E61" s="346"/>
      <c r="F61" s="346"/>
      <c r="G61" s="346"/>
      <c r="H61" s="346"/>
      <c r="I61" s="346"/>
      <c r="J61" s="346"/>
      <c r="K61" s="346"/>
      <c r="L61" s="346"/>
      <c r="M61" s="346"/>
      <c r="N61" s="347"/>
      <c r="O61" s="205"/>
      <c r="P61" s="14"/>
      <c r="Q61" s="14"/>
      <c r="R61" s="177"/>
      <c r="S61" s="14"/>
      <c r="T61" s="14"/>
      <c r="U61" s="283"/>
      <c r="V61" s="299"/>
      <c r="W61" s="14"/>
      <c r="X61" s="14"/>
      <c r="Y61" s="14"/>
      <c r="AA61" s="214"/>
    </row>
    <row r="62" spans="1:27" x14ac:dyDescent="0.2">
      <c r="A62" s="348">
        <v>16</v>
      </c>
      <c r="B62" s="185"/>
      <c r="C62" s="361" t="s">
        <v>124</v>
      </c>
      <c r="D62" s="362"/>
      <c r="E62" s="362"/>
      <c r="F62" s="362"/>
      <c r="G62" s="362"/>
      <c r="H62" s="362"/>
      <c r="I62" s="362"/>
      <c r="J62" s="362"/>
      <c r="K62" s="362"/>
      <c r="L62" s="362"/>
      <c r="M62" s="362"/>
      <c r="N62" s="363"/>
      <c r="O62" s="209" t="s">
        <v>96</v>
      </c>
      <c r="P62" s="64">
        <f>D63+F63+H63+J63+L63+N63</f>
        <v>10</v>
      </c>
      <c r="Q62" s="62" t="s">
        <v>79</v>
      </c>
      <c r="R62" s="74"/>
      <c r="S62" s="65">
        <f>P62*R62</f>
        <v>0</v>
      </c>
      <c r="T62" s="66"/>
      <c r="U62" s="65">
        <f>P62*T62</f>
        <v>0</v>
      </c>
      <c r="V62" s="301"/>
      <c r="W62" s="202"/>
      <c r="X62" s="211"/>
      <c r="Y62" s="211"/>
      <c r="Z62" s="80"/>
      <c r="AA62" s="214"/>
    </row>
    <row r="63" spans="1:27" x14ac:dyDescent="0.2">
      <c r="A63" s="349"/>
      <c r="B63" s="190"/>
      <c r="C63" s="186" t="s">
        <v>80</v>
      </c>
      <c r="D63" s="43"/>
      <c r="E63" s="42" t="s">
        <v>81</v>
      </c>
      <c r="F63" s="43">
        <v>4</v>
      </c>
      <c r="G63" s="42" t="s">
        <v>82</v>
      </c>
      <c r="H63" s="43">
        <v>4</v>
      </c>
      <c r="I63" s="42" t="s">
        <v>83</v>
      </c>
      <c r="J63" s="43">
        <v>2</v>
      </c>
      <c r="K63" s="42" t="s">
        <v>84</v>
      </c>
      <c r="L63" s="43">
        <v>0</v>
      </c>
      <c r="M63" s="42"/>
      <c r="N63" s="187"/>
      <c r="O63" s="43"/>
      <c r="P63" s="14"/>
      <c r="Q63" s="14"/>
      <c r="R63" s="177"/>
      <c r="S63" s="14"/>
      <c r="T63" s="14"/>
      <c r="U63" s="283"/>
      <c r="V63" s="299"/>
      <c r="W63" s="14"/>
      <c r="X63" s="14"/>
      <c r="Y63" s="14"/>
      <c r="AA63" s="214"/>
    </row>
    <row r="64" spans="1:27" x14ac:dyDescent="0.2">
      <c r="A64" s="350"/>
      <c r="B64" s="189"/>
      <c r="C64" s="345"/>
      <c r="D64" s="346"/>
      <c r="E64" s="346"/>
      <c r="F64" s="346"/>
      <c r="G64" s="346"/>
      <c r="H64" s="346"/>
      <c r="I64" s="346"/>
      <c r="J64" s="346"/>
      <c r="K64" s="346"/>
      <c r="L64" s="346"/>
      <c r="M64" s="346"/>
      <c r="N64" s="347"/>
      <c r="O64" s="205"/>
      <c r="P64" s="14"/>
      <c r="Q64" s="14"/>
      <c r="R64" s="177"/>
      <c r="S64" s="14"/>
      <c r="T64" s="14"/>
      <c r="U64" s="283"/>
      <c r="V64" s="299"/>
      <c r="W64" s="14"/>
      <c r="X64" s="14"/>
      <c r="Y64" s="14"/>
      <c r="AA64" s="214"/>
    </row>
    <row r="65" spans="1:27" x14ac:dyDescent="0.2">
      <c r="A65" s="282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283"/>
      <c r="V65" s="283"/>
      <c r="W65" s="14"/>
      <c r="X65" s="14"/>
      <c r="Y65" s="14"/>
    </row>
    <row r="66" spans="1:27" ht="15.75" x14ac:dyDescent="0.25">
      <c r="A66" s="290"/>
      <c r="B66" s="76"/>
      <c r="C66" s="48" t="s">
        <v>60</v>
      </c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50"/>
      <c r="O66" s="76"/>
      <c r="P66" s="76"/>
      <c r="Q66" s="76"/>
      <c r="R66" s="76"/>
      <c r="S66" s="180"/>
      <c r="T66" s="180"/>
      <c r="U66" s="288">
        <f>S67+U67</f>
        <v>0</v>
      </c>
      <c r="V66" s="300"/>
      <c r="W66" s="14"/>
      <c r="X66" s="14"/>
      <c r="Y66" s="14"/>
    </row>
    <row r="67" spans="1:27" ht="15" x14ac:dyDescent="0.2">
      <c r="A67" s="287"/>
      <c r="B67" s="181"/>
      <c r="C67" s="192"/>
      <c r="D67" s="19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1"/>
      <c r="Q67" s="181"/>
      <c r="R67" s="181"/>
      <c r="S67" s="183">
        <f>SUM(S68:S71)</f>
        <v>0</v>
      </c>
      <c r="T67" s="184"/>
      <c r="U67" s="289">
        <f>SUM(U68:U71)</f>
        <v>0</v>
      </c>
      <c r="V67" s="300"/>
      <c r="W67" s="14"/>
      <c r="X67" s="255"/>
      <c r="Y67" s="255"/>
    </row>
    <row r="68" spans="1:27" x14ac:dyDescent="0.2">
      <c r="A68" s="367">
        <v>17</v>
      </c>
      <c r="B68" s="190"/>
      <c r="C68" s="370"/>
      <c r="D68" s="371"/>
      <c r="E68" s="371"/>
      <c r="F68" s="371"/>
      <c r="G68" s="371"/>
      <c r="H68" s="371"/>
      <c r="I68" s="371"/>
      <c r="J68" s="371"/>
      <c r="K68" s="371"/>
      <c r="L68" s="371"/>
      <c r="M68" s="371"/>
      <c r="N68" s="372"/>
      <c r="O68" s="209" t="s">
        <v>96</v>
      </c>
      <c r="P68" s="64">
        <f>D69+F69+H69+J69+L69+N69</f>
        <v>0</v>
      </c>
      <c r="Q68" s="62" t="s">
        <v>79</v>
      </c>
      <c r="R68" s="67" t="s">
        <v>94</v>
      </c>
      <c r="S68" s="67" t="s">
        <v>94</v>
      </c>
      <c r="T68" s="66"/>
      <c r="U68" s="65">
        <f>P68*T68</f>
        <v>0</v>
      </c>
      <c r="V68" s="201"/>
      <c r="W68" s="202"/>
      <c r="X68" s="211"/>
      <c r="Y68" s="211"/>
    </row>
    <row r="69" spans="1:27" x14ac:dyDescent="0.2">
      <c r="A69" s="367"/>
      <c r="B69" s="190"/>
      <c r="C69" s="193" t="s">
        <v>80</v>
      </c>
      <c r="D69" s="194"/>
      <c r="E69" s="45" t="s">
        <v>81</v>
      </c>
      <c r="F69" s="194">
        <v>0</v>
      </c>
      <c r="G69" s="45" t="s">
        <v>82</v>
      </c>
      <c r="H69" s="194">
        <v>0</v>
      </c>
      <c r="I69" s="45" t="s">
        <v>83</v>
      </c>
      <c r="J69" s="194">
        <v>0</v>
      </c>
      <c r="K69" s="45" t="s">
        <v>84</v>
      </c>
      <c r="L69" s="194">
        <v>0</v>
      </c>
      <c r="M69" s="45"/>
      <c r="N69" s="187"/>
      <c r="O69" s="43"/>
      <c r="P69" s="14"/>
      <c r="Q69" s="14"/>
      <c r="R69" s="14"/>
      <c r="S69" s="14"/>
      <c r="T69" s="14"/>
      <c r="U69" s="283"/>
      <c r="V69" s="299"/>
      <c r="W69" s="14"/>
      <c r="X69" s="14"/>
      <c r="Y69" s="14"/>
    </row>
    <row r="70" spans="1:27" ht="12.75" customHeight="1" x14ac:dyDescent="0.2">
      <c r="A70" s="367"/>
      <c r="B70" s="190"/>
      <c r="C70" s="364"/>
      <c r="D70" s="368"/>
      <c r="E70" s="368"/>
      <c r="F70" s="368"/>
      <c r="G70" s="368"/>
      <c r="H70" s="368"/>
      <c r="I70" s="368"/>
      <c r="J70" s="368"/>
      <c r="K70" s="368"/>
      <c r="L70" s="368"/>
      <c r="M70" s="368"/>
      <c r="N70" s="369"/>
      <c r="O70" s="206"/>
      <c r="P70" s="14"/>
      <c r="Q70" s="14"/>
      <c r="R70" s="14"/>
      <c r="S70" s="14"/>
      <c r="T70" s="14"/>
      <c r="U70" s="283"/>
      <c r="V70" s="299"/>
      <c r="W70" s="14"/>
      <c r="X70" s="14"/>
      <c r="Y70" s="14"/>
    </row>
    <row r="71" spans="1:27" x14ac:dyDescent="0.2">
      <c r="A71" s="282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283"/>
      <c r="V71" s="283"/>
      <c r="W71" s="14"/>
      <c r="X71" s="14"/>
      <c r="Y71" s="14"/>
    </row>
    <row r="72" spans="1:27" ht="15.75" x14ac:dyDescent="0.25">
      <c r="A72" s="291"/>
      <c r="B72" s="204"/>
      <c r="C72" s="51" t="s">
        <v>91</v>
      </c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3"/>
      <c r="O72" s="204"/>
      <c r="P72" s="204"/>
      <c r="Q72" s="204"/>
      <c r="R72" s="204"/>
      <c r="S72" s="204"/>
      <c r="T72" s="204"/>
      <c r="U72" s="288">
        <f>U73+S73</f>
        <v>0</v>
      </c>
      <c r="V72" s="298"/>
      <c r="W72" s="257"/>
      <c r="X72" s="257"/>
      <c r="Y72" s="257"/>
      <c r="Z72" s="46"/>
      <c r="AA72" s="46"/>
    </row>
    <row r="73" spans="1:27" x14ac:dyDescent="0.2">
      <c r="A73" s="292"/>
      <c r="B73" s="184"/>
      <c r="C73" s="54"/>
      <c r="D73" s="54"/>
      <c r="E73" s="182"/>
      <c r="F73" s="182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3">
        <f>SUM(S74:S83)</f>
        <v>0</v>
      </c>
      <c r="T73" s="184"/>
      <c r="U73" s="289">
        <f>SUM(U74:U83)</f>
        <v>0</v>
      </c>
      <c r="V73" s="289"/>
      <c r="W73" s="14"/>
      <c r="X73" s="255"/>
      <c r="Y73" s="255"/>
      <c r="AA73" s="213"/>
    </row>
    <row r="74" spans="1:27" x14ac:dyDescent="0.2">
      <c r="A74" s="348">
        <v>18</v>
      </c>
      <c r="B74" s="190"/>
      <c r="C74" s="401" t="s">
        <v>127</v>
      </c>
      <c r="D74" s="371"/>
      <c r="E74" s="371"/>
      <c r="F74" s="371"/>
      <c r="G74" s="371"/>
      <c r="H74" s="371"/>
      <c r="I74" s="371"/>
      <c r="J74" s="371"/>
      <c r="K74" s="371"/>
      <c r="L74" s="371"/>
      <c r="M74" s="371"/>
      <c r="N74" s="372"/>
      <c r="O74" s="209" t="s">
        <v>96</v>
      </c>
      <c r="P74" s="64">
        <f>D75+F75+H75+J75+L75+N75</f>
        <v>200</v>
      </c>
      <c r="Q74" s="62" t="s">
        <v>78</v>
      </c>
      <c r="R74" s="74"/>
      <c r="S74" s="65">
        <f>P74*R74</f>
        <v>0</v>
      </c>
      <c r="T74" s="66"/>
      <c r="U74" s="65">
        <f>P74*T74</f>
        <v>0</v>
      </c>
      <c r="V74" s="201"/>
      <c r="W74" s="202"/>
      <c r="X74" s="211"/>
      <c r="Y74" s="211"/>
      <c r="AA74" s="214"/>
    </row>
    <row r="75" spans="1:27" x14ac:dyDescent="0.2">
      <c r="A75" s="349"/>
      <c r="B75" s="190"/>
      <c r="C75" s="193" t="s">
        <v>80</v>
      </c>
      <c r="D75" s="195"/>
      <c r="E75" s="45" t="s">
        <v>81</v>
      </c>
      <c r="F75" s="196">
        <v>60</v>
      </c>
      <c r="G75" s="45" t="s">
        <v>82</v>
      </c>
      <c r="H75" s="196">
        <v>85</v>
      </c>
      <c r="I75" s="45" t="s">
        <v>83</v>
      </c>
      <c r="J75" s="196">
        <v>55</v>
      </c>
      <c r="K75" s="45" t="s">
        <v>84</v>
      </c>
      <c r="L75" s="196">
        <v>0</v>
      </c>
      <c r="M75" s="45"/>
      <c r="N75" s="197"/>
      <c r="O75" s="207"/>
      <c r="P75" s="198"/>
      <c r="Q75" s="198"/>
      <c r="R75" s="199"/>
      <c r="S75" s="198"/>
      <c r="T75" s="198"/>
      <c r="U75" s="281"/>
      <c r="V75" s="299"/>
      <c r="W75" s="14"/>
      <c r="X75" s="14"/>
      <c r="Y75" s="14"/>
      <c r="AA75" s="214"/>
    </row>
    <row r="76" spans="1:27" x14ac:dyDescent="0.2">
      <c r="A76" s="353"/>
      <c r="B76" s="190"/>
      <c r="C76" s="357"/>
      <c r="D76" s="358"/>
      <c r="E76" s="358"/>
      <c r="F76" s="358"/>
      <c r="G76" s="358"/>
      <c r="H76" s="358"/>
      <c r="I76" s="358"/>
      <c r="J76" s="358"/>
      <c r="K76" s="358"/>
      <c r="L76" s="358"/>
      <c r="M76" s="358"/>
      <c r="N76" s="359"/>
      <c r="O76" s="208"/>
      <c r="P76" s="14"/>
      <c r="Q76" s="14"/>
      <c r="R76" s="177"/>
      <c r="S76" s="14"/>
      <c r="T76" s="14"/>
      <c r="U76" s="283"/>
      <c r="V76" s="299"/>
      <c r="W76" s="14"/>
      <c r="X76" s="14"/>
      <c r="Y76" s="14"/>
      <c r="AA76" s="214"/>
    </row>
    <row r="77" spans="1:27" x14ac:dyDescent="0.2">
      <c r="A77" s="348">
        <v>19</v>
      </c>
      <c r="B77" s="190"/>
      <c r="C77" s="401" t="s">
        <v>128</v>
      </c>
      <c r="D77" s="371"/>
      <c r="E77" s="371"/>
      <c r="F77" s="371"/>
      <c r="G77" s="371"/>
      <c r="H77" s="371"/>
      <c r="I77" s="371"/>
      <c r="J77" s="371"/>
      <c r="K77" s="371"/>
      <c r="L77" s="371"/>
      <c r="M77" s="371"/>
      <c r="N77" s="372"/>
      <c r="O77" s="209" t="s">
        <v>96</v>
      </c>
      <c r="P77" s="64">
        <f>D78+F78+H78+J78+L78+N78</f>
        <v>340</v>
      </c>
      <c r="Q77" s="62" t="s">
        <v>78</v>
      </c>
      <c r="R77" s="74"/>
      <c r="S77" s="65">
        <f>P77*R77</f>
        <v>0</v>
      </c>
      <c r="T77" s="66"/>
      <c r="U77" s="65">
        <f>P77*T77</f>
        <v>0</v>
      </c>
      <c r="V77" s="201"/>
      <c r="W77" s="202"/>
      <c r="X77" s="211"/>
      <c r="Y77" s="211"/>
      <c r="AA77" s="214"/>
    </row>
    <row r="78" spans="1:27" x14ac:dyDescent="0.2">
      <c r="A78" s="349"/>
      <c r="B78" s="190"/>
      <c r="C78" s="193" t="s">
        <v>80</v>
      </c>
      <c r="D78" s="195"/>
      <c r="E78" s="45" t="s">
        <v>81</v>
      </c>
      <c r="F78" s="196">
        <v>120</v>
      </c>
      <c r="G78" s="45" t="s">
        <v>82</v>
      </c>
      <c r="H78" s="196">
        <v>130</v>
      </c>
      <c r="I78" s="45" t="s">
        <v>83</v>
      </c>
      <c r="J78" s="196">
        <v>90</v>
      </c>
      <c r="K78" s="45" t="s">
        <v>84</v>
      </c>
      <c r="L78" s="196">
        <v>0</v>
      </c>
      <c r="M78" s="45"/>
      <c r="N78" s="197"/>
      <c r="O78" s="207"/>
      <c r="P78" s="198"/>
      <c r="Q78" s="198"/>
      <c r="R78" s="199"/>
      <c r="S78" s="198"/>
      <c r="T78" s="198"/>
      <c r="U78" s="281"/>
      <c r="V78" s="299"/>
      <c r="W78" s="14"/>
      <c r="X78" s="14"/>
      <c r="Y78" s="14"/>
      <c r="AA78" s="214"/>
    </row>
    <row r="79" spans="1:27" x14ac:dyDescent="0.2">
      <c r="A79" s="353"/>
      <c r="B79" s="190"/>
      <c r="C79" s="357"/>
      <c r="D79" s="358"/>
      <c r="E79" s="358"/>
      <c r="F79" s="358"/>
      <c r="G79" s="358"/>
      <c r="H79" s="358"/>
      <c r="I79" s="358"/>
      <c r="J79" s="358"/>
      <c r="K79" s="358"/>
      <c r="L79" s="358"/>
      <c r="M79" s="358"/>
      <c r="N79" s="359"/>
      <c r="O79" s="208"/>
      <c r="P79" s="14"/>
      <c r="Q79" s="14"/>
      <c r="R79" s="177"/>
      <c r="S79" s="14"/>
      <c r="T79" s="14"/>
      <c r="U79" s="283"/>
      <c r="V79" s="299"/>
      <c r="W79" s="14"/>
      <c r="X79" s="14"/>
      <c r="Y79" s="14"/>
      <c r="AA79" s="214"/>
    </row>
    <row r="80" spans="1:27" x14ac:dyDescent="0.2">
      <c r="A80" s="348">
        <v>20</v>
      </c>
      <c r="B80" s="190"/>
      <c r="C80" s="401" t="s">
        <v>129</v>
      </c>
      <c r="D80" s="371"/>
      <c r="E80" s="371"/>
      <c r="F80" s="371"/>
      <c r="G80" s="371"/>
      <c r="H80" s="371"/>
      <c r="I80" s="371"/>
      <c r="J80" s="371"/>
      <c r="K80" s="371"/>
      <c r="L80" s="371"/>
      <c r="M80" s="371"/>
      <c r="N80" s="372"/>
      <c r="O80" s="209" t="s">
        <v>96</v>
      </c>
      <c r="P80" s="64">
        <f>D81+F81+H81+J81+L81+N81</f>
        <v>55</v>
      </c>
      <c r="Q80" s="62" t="s">
        <v>78</v>
      </c>
      <c r="R80" s="74"/>
      <c r="S80" s="65">
        <f>P80*R80</f>
        <v>0</v>
      </c>
      <c r="T80" s="66"/>
      <c r="U80" s="65">
        <f>P80*T80</f>
        <v>0</v>
      </c>
      <c r="V80" s="201"/>
      <c r="W80" s="202"/>
      <c r="X80" s="211"/>
      <c r="Y80" s="211"/>
      <c r="AA80" s="214"/>
    </row>
    <row r="81" spans="1:27" x14ac:dyDescent="0.2">
      <c r="A81" s="349"/>
      <c r="B81" s="190"/>
      <c r="C81" s="193" t="s">
        <v>80</v>
      </c>
      <c r="D81" s="195"/>
      <c r="E81" s="45" t="s">
        <v>81</v>
      </c>
      <c r="F81" s="196">
        <v>25</v>
      </c>
      <c r="G81" s="45" t="s">
        <v>82</v>
      </c>
      <c r="H81" s="196">
        <v>20</v>
      </c>
      <c r="I81" s="45" t="s">
        <v>83</v>
      </c>
      <c r="J81" s="196">
        <v>10</v>
      </c>
      <c r="K81" s="45" t="s">
        <v>84</v>
      </c>
      <c r="L81" s="196">
        <v>0</v>
      </c>
      <c r="M81" s="45"/>
      <c r="N81" s="197"/>
      <c r="O81" s="207"/>
      <c r="P81" s="198"/>
      <c r="Q81" s="198"/>
      <c r="R81" s="199"/>
      <c r="S81" s="198"/>
      <c r="T81" s="198"/>
      <c r="U81" s="281"/>
      <c r="V81" s="299"/>
      <c r="W81" s="14"/>
      <c r="X81" s="14"/>
      <c r="Y81" s="14"/>
      <c r="AA81" s="214"/>
    </row>
    <row r="82" spans="1:27" x14ac:dyDescent="0.2">
      <c r="A82" s="353"/>
      <c r="B82" s="190"/>
      <c r="C82" s="357"/>
      <c r="D82" s="358"/>
      <c r="E82" s="358"/>
      <c r="F82" s="358"/>
      <c r="G82" s="358"/>
      <c r="H82" s="358"/>
      <c r="I82" s="358"/>
      <c r="J82" s="358"/>
      <c r="K82" s="358"/>
      <c r="L82" s="358"/>
      <c r="M82" s="358"/>
      <c r="N82" s="359"/>
      <c r="O82" s="208"/>
      <c r="P82" s="14"/>
      <c r="Q82" s="14"/>
      <c r="R82" s="177"/>
      <c r="S82" s="14"/>
      <c r="T82" s="14"/>
      <c r="U82" s="283"/>
      <c r="V82" s="299"/>
      <c r="W82" s="14"/>
      <c r="X82" s="14"/>
      <c r="Y82" s="14"/>
      <c r="AA82" s="214"/>
    </row>
    <row r="83" spans="1:27" x14ac:dyDescent="0.2">
      <c r="A83" s="285"/>
      <c r="B83" s="14"/>
      <c r="C83" s="42"/>
      <c r="D83" s="258"/>
      <c r="E83" s="42"/>
      <c r="F83" s="259"/>
      <c r="G83" s="42"/>
      <c r="H83" s="259"/>
      <c r="I83" s="42"/>
      <c r="J83" s="259"/>
      <c r="K83" s="42"/>
      <c r="L83" s="259"/>
      <c r="M83" s="42"/>
      <c r="N83" s="259"/>
      <c r="O83" s="259"/>
      <c r="P83" s="14"/>
      <c r="Q83" s="14"/>
      <c r="R83" s="14"/>
      <c r="S83" s="14"/>
      <c r="T83" s="14"/>
      <c r="U83" s="283"/>
      <c r="V83" s="283"/>
      <c r="W83" s="14"/>
      <c r="X83" s="14"/>
      <c r="Y83" s="14"/>
    </row>
    <row r="84" spans="1:27" ht="15.75" x14ac:dyDescent="0.25">
      <c r="A84" s="287"/>
      <c r="B84" s="181"/>
      <c r="C84" s="48" t="s">
        <v>92</v>
      </c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50"/>
      <c r="O84" s="181"/>
      <c r="P84" s="181"/>
      <c r="Q84" s="181"/>
      <c r="R84" s="181"/>
      <c r="S84" s="181"/>
      <c r="T84" s="181"/>
      <c r="U84" s="288">
        <f>U85+S85</f>
        <v>0</v>
      </c>
      <c r="V84" s="298"/>
      <c r="W84" s="58"/>
      <c r="X84" s="58"/>
      <c r="Y84" s="58"/>
      <c r="Z84" s="47"/>
      <c r="AA84" s="47"/>
    </row>
    <row r="85" spans="1:27" x14ac:dyDescent="0.2">
      <c r="A85" s="292"/>
      <c r="B85" s="184"/>
      <c r="C85" s="54"/>
      <c r="D85" s="54"/>
      <c r="E85" s="182"/>
      <c r="F85" s="182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3">
        <f>SUM(S86:S89)</f>
        <v>0</v>
      </c>
      <c r="T85" s="184"/>
      <c r="U85" s="289">
        <f>SUM(U86:U89)</f>
        <v>0</v>
      </c>
      <c r="V85" s="289"/>
      <c r="W85" s="14"/>
      <c r="X85" s="255"/>
      <c r="Y85" s="255"/>
    </row>
    <row r="86" spans="1:27" x14ac:dyDescent="0.2">
      <c r="A86" s="405">
        <v>21</v>
      </c>
      <c r="B86" s="190"/>
      <c r="C86" s="342" t="s">
        <v>130</v>
      </c>
      <c r="D86" s="343"/>
      <c r="E86" s="343"/>
      <c r="F86" s="343"/>
      <c r="G86" s="343"/>
      <c r="H86" s="343"/>
      <c r="I86" s="343"/>
      <c r="J86" s="343"/>
      <c r="K86" s="343"/>
      <c r="L86" s="343"/>
      <c r="M86" s="343"/>
      <c r="N86" s="344"/>
      <c r="O86" s="209" t="s">
        <v>96</v>
      </c>
      <c r="P86" s="64">
        <f>D87+F87+H87+J87+L87+N87</f>
        <v>3</v>
      </c>
      <c r="Q86" s="62" t="s">
        <v>99</v>
      </c>
      <c r="R86" s="74"/>
      <c r="S86" s="65">
        <f>P86*R86</f>
        <v>0</v>
      </c>
      <c r="T86" s="66"/>
      <c r="U86" s="65">
        <f>P86*T86</f>
        <v>0</v>
      </c>
      <c r="V86" s="201"/>
      <c r="W86" s="202"/>
      <c r="X86" s="211"/>
      <c r="Y86" s="211"/>
    </row>
    <row r="87" spans="1:27" x14ac:dyDescent="0.2">
      <c r="A87" s="405"/>
      <c r="B87" s="190"/>
      <c r="C87" s="193" t="s">
        <v>80</v>
      </c>
      <c r="D87" s="194"/>
      <c r="E87" s="45" t="s">
        <v>81</v>
      </c>
      <c r="F87" s="194">
        <v>1</v>
      </c>
      <c r="G87" s="45" t="s">
        <v>82</v>
      </c>
      <c r="H87" s="194">
        <v>1</v>
      </c>
      <c r="I87" s="45" t="s">
        <v>83</v>
      </c>
      <c r="J87" s="194">
        <v>1</v>
      </c>
      <c r="K87" s="45" t="s">
        <v>84</v>
      </c>
      <c r="L87" s="194">
        <v>0</v>
      </c>
      <c r="M87" s="45"/>
      <c r="N87" s="187"/>
      <c r="O87" s="43"/>
      <c r="P87" s="14"/>
      <c r="Q87" s="14"/>
      <c r="R87" s="14"/>
      <c r="S87" s="14"/>
      <c r="T87" s="14"/>
      <c r="U87" s="283"/>
      <c r="V87" s="299"/>
      <c r="W87" s="14"/>
      <c r="X87" s="14"/>
      <c r="Y87" s="14"/>
    </row>
    <row r="88" spans="1:27" ht="12.75" customHeight="1" x14ac:dyDescent="0.2">
      <c r="A88" s="405"/>
      <c r="B88" s="190"/>
      <c r="C88" s="364"/>
      <c r="D88" s="368"/>
      <c r="E88" s="368"/>
      <c r="F88" s="368"/>
      <c r="G88" s="368"/>
      <c r="H88" s="368"/>
      <c r="I88" s="368"/>
      <c r="J88" s="368"/>
      <c r="K88" s="368"/>
      <c r="L88" s="368"/>
      <c r="M88" s="368"/>
      <c r="N88" s="369"/>
      <c r="O88" s="206"/>
      <c r="P88" s="14"/>
      <c r="Q88" s="14"/>
      <c r="R88" s="14"/>
      <c r="S88" s="14"/>
      <c r="T88" s="14"/>
      <c r="U88" s="283"/>
      <c r="V88" s="299"/>
      <c r="W88" s="14"/>
      <c r="X88" s="14"/>
      <c r="Y88" s="14"/>
    </row>
    <row r="89" spans="1:27" x14ac:dyDescent="0.2">
      <c r="A89" s="282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283"/>
      <c r="V89" s="283"/>
      <c r="W89" s="14"/>
      <c r="X89" s="14"/>
      <c r="Y89" s="14"/>
    </row>
    <row r="90" spans="1:27" ht="15.75" x14ac:dyDescent="0.25">
      <c r="A90" s="287"/>
      <c r="B90" s="181"/>
      <c r="C90" s="48" t="s">
        <v>1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50"/>
      <c r="O90" s="181"/>
      <c r="P90" s="181"/>
      <c r="Q90" s="181"/>
      <c r="R90" s="181"/>
      <c r="S90" s="181"/>
      <c r="T90" s="181"/>
      <c r="U90" s="288">
        <f>U91+S91</f>
        <v>0</v>
      </c>
      <c r="V90" s="298"/>
      <c r="W90" s="58"/>
      <c r="X90" s="58"/>
      <c r="Y90" s="58"/>
      <c r="Z90" s="47"/>
      <c r="AA90" s="47"/>
    </row>
    <row r="91" spans="1:27" x14ac:dyDescent="0.2">
      <c r="A91" s="292"/>
      <c r="B91" s="184"/>
      <c r="C91" s="54"/>
      <c r="D91" s="54"/>
      <c r="E91" s="182"/>
      <c r="F91" s="182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3">
        <f>SUM(S92:S93)</f>
        <v>0</v>
      </c>
      <c r="T91" s="184"/>
      <c r="U91" s="289">
        <f>SUM(U92:U93)</f>
        <v>0</v>
      </c>
      <c r="V91" s="289"/>
      <c r="W91" s="14"/>
      <c r="X91" s="255"/>
      <c r="Y91" s="255"/>
    </row>
    <row r="92" spans="1:27" x14ac:dyDescent="0.2">
      <c r="A92" s="293">
        <v>22</v>
      </c>
      <c r="B92" s="68"/>
      <c r="C92" s="342" t="s">
        <v>186</v>
      </c>
      <c r="D92" s="343"/>
      <c r="E92" s="343"/>
      <c r="F92" s="343"/>
      <c r="G92" s="343"/>
      <c r="H92" s="343"/>
      <c r="I92" s="343"/>
      <c r="J92" s="343"/>
      <c r="K92" s="343"/>
      <c r="L92" s="343"/>
      <c r="M92" s="343"/>
      <c r="N92" s="344"/>
      <c r="O92" s="209" t="s">
        <v>96</v>
      </c>
      <c r="P92" s="64">
        <v>6</v>
      </c>
      <c r="Q92" s="62" t="s">
        <v>93</v>
      </c>
      <c r="R92" s="67" t="s">
        <v>94</v>
      </c>
      <c r="S92" s="67" t="s">
        <v>94</v>
      </c>
      <c r="T92" s="66"/>
      <c r="U92" s="65">
        <f>P92*T92</f>
        <v>0</v>
      </c>
      <c r="V92" s="65"/>
      <c r="W92" s="44"/>
      <c r="X92" s="211"/>
      <c r="Y92" s="211"/>
    </row>
    <row r="93" spans="1:27" x14ac:dyDescent="0.2">
      <c r="A93" s="294">
        <v>23</v>
      </c>
      <c r="B93" s="68"/>
      <c r="C93" s="342" t="s">
        <v>5</v>
      </c>
      <c r="D93" s="343"/>
      <c r="E93" s="343"/>
      <c r="F93" s="343"/>
      <c r="G93" s="343"/>
      <c r="H93" s="343"/>
      <c r="I93" s="343"/>
      <c r="J93" s="343"/>
      <c r="K93" s="343"/>
      <c r="L93" s="343"/>
      <c r="M93" s="343"/>
      <c r="N93" s="344"/>
      <c r="O93" s="209" t="s">
        <v>96</v>
      </c>
      <c r="P93" s="64">
        <v>2</v>
      </c>
      <c r="Q93" s="62" t="s">
        <v>93</v>
      </c>
      <c r="R93" s="67" t="s">
        <v>94</v>
      </c>
      <c r="S93" s="67" t="s">
        <v>94</v>
      </c>
      <c r="T93" s="66"/>
      <c r="U93" s="65">
        <f>P93*T93</f>
        <v>0</v>
      </c>
      <c r="V93" s="302"/>
      <c r="W93" s="44"/>
      <c r="X93" s="211"/>
      <c r="Y93" s="211"/>
    </row>
    <row r="94" spans="1:27" x14ac:dyDescent="0.2">
      <c r="V94" s="14"/>
      <c r="W94" s="14"/>
      <c r="X94" s="14"/>
      <c r="Y94" s="14"/>
    </row>
    <row r="95" spans="1:27" x14ac:dyDescent="0.2">
      <c r="C95" s="242" t="s">
        <v>381</v>
      </c>
      <c r="V95" s="14"/>
      <c r="W95" s="14"/>
      <c r="X95" s="14"/>
      <c r="Y95" s="14"/>
    </row>
    <row r="96" spans="1:27" x14ac:dyDescent="0.2">
      <c r="V96" s="14"/>
      <c r="W96" s="14"/>
      <c r="X96" s="14"/>
      <c r="Y96" s="14"/>
    </row>
  </sheetData>
  <protectedRanges>
    <protectedRange sqref="V6" name="Oblast1"/>
  </protectedRanges>
  <mergeCells count="76">
    <mergeCell ref="C12:U12"/>
    <mergeCell ref="C92:N92"/>
    <mergeCell ref="C93:N93"/>
    <mergeCell ref="A74:A76"/>
    <mergeCell ref="C74:N74"/>
    <mergeCell ref="C76:N76"/>
    <mergeCell ref="A86:A88"/>
    <mergeCell ref="C86:N86"/>
    <mergeCell ref="C88:N88"/>
    <mergeCell ref="A77:A79"/>
    <mergeCell ref="C77:N77"/>
    <mergeCell ref="C79:N79"/>
    <mergeCell ref="A80:A82"/>
    <mergeCell ref="C80:N80"/>
    <mergeCell ref="C82:N82"/>
    <mergeCell ref="E13:N13"/>
    <mergeCell ref="A17:A19"/>
    <mergeCell ref="C17:N17"/>
    <mergeCell ref="C19:N19"/>
    <mergeCell ref="A68:A70"/>
    <mergeCell ref="C68:N68"/>
    <mergeCell ref="C70:N70"/>
    <mergeCell ref="A20:A22"/>
    <mergeCell ref="C20:N20"/>
    <mergeCell ref="C22:N22"/>
    <mergeCell ref="A23:A25"/>
    <mergeCell ref="C23:N23"/>
    <mergeCell ref="C25:N25"/>
    <mergeCell ref="A26:A28"/>
    <mergeCell ref="C26:N26"/>
    <mergeCell ref="C28:N28"/>
    <mergeCell ref="A29:A31"/>
    <mergeCell ref="E2:N2"/>
    <mergeCell ref="E3:N3"/>
    <mergeCell ref="E4:N4"/>
    <mergeCell ref="R5:S5"/>
    <mergeCell ref="A6:A8"/>
    <mergeCell ref="C6:N6"/>
    <mergeCell ref="C8:N8"/>
    <mergeCell ref="C29:N29"/>
    <mergeCell ref="C31:N31"/>
    <mergeCell ref="A32:A34"/>
    <mergeCell ref="C32:N32"/>
    <mergeCell ref="C34:N34"/>
    <mergeCell ref="C49:N49"/>
    <mergeCell ref="A35:A37"/>
    <mergeCell ref="C35:N35"/>
    <mergeCell ref="C37:N37"/>
    <mergeCell ref="A38:A40"/>
    <mergeCell ref="C38:N38"/>
    <mergeCell ref="C40:N40"/>
    <mergeCell ref="A62:A64"/>
    <mergeCell ref="C62:N62"/>
    <mergeCell ref="C64:N64"/>
    <mergeCell ref="A53:A55"/>
    <mergeCell ref="C53:N53"/>
    <mergeCell ref="C55:N55"/>
    <mergeCell ref="A56:A58"/>
    <mergeCell ref="C56:N56"/>
    <mergeCell ref="C58:N58"/>
    <mergeCell ref="C10:U10"/>
    <mergeCell ref="C11:U11"/>
    <mergeCell ref="A59:A61"/>
    <mergeCell ref="C59:N59"/>
    <mergeCell ref="C61:N61"/>
    <mergeCell ref="A41:A43"/>
    <mergeCell ref="C41:N41"/>
    <mergeCell ref="C43:N43"/>
    <mergeCell ref="A50:A52"/>
    <mergeCell ref="C50:N50"/>
    <mergeCell ref="C52:N52"/>
    <mergeCell ref="A44:A46"/>
    <mergeCell ref="C44:N44"/>
    <mergeCell ref="C46:N46"/>
    <mergeCell ref="A47:A49"/>
    <mergeCell ref="C47:N4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3" fitToHeight="20" orientation="landscape" r:id="rId1"/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0"/>
  <sheetViews>
    <sheetView view="pageBreakPreview" zoomScaleNormal="100" zoomScaleSheetLayoutView="100" workbookViewId="0">
      <selection activeCell="V14" sqref="V14"/>
    </sheetView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25.7109375" customWidth="1"/>
    <col min="23" max="23" width="4.7109375" customWidth="1"/>
    <col min="24" max="25" width="12.7109375" customWidth="1"/>
    <col min="27" max="27" width="14.7109375" bestFit="1" customWidth="1"/>
  </cols>
  <sheetData>
    <row r="1" spans="1:35" ht="28.5" customHeight="1" x14ac:dyDescent="0.2">
      <c r="A1" s="279"/>
      <c r="B1" s="198"/>
      <c r="C1" s="280" t="str">
        <f>'Krycí list'!A1</f>
        <v>OCENĚNÝ POLOŽKOVÝ SOUPIS PRACÍ S VÝKAZEM VÝMĚR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281"/>
      <c r="V1" s="281"/>
    </row>
    <row r="2" spans="1:35" ht="15.75" x14ac:dyDescent="0.25">
      <c r="A2" s="282"/>
      <c r="B2" s="14"/>
      <c r="C2" s="55" t="s">
        <v>97</v>
      </c>
      <c r="D2" s="56"/>
      <c r="E2" s="381" t="str">
        <f>'Krycí list'!C7</f>
        <v>PAVILON PROF. KÁBRTA</v>
      </c>
      <c r="F2" s="382"/>
      <c r="G2" s="382"/>
      <c r="H2" s="382"/>
      <c r="I2" s="382"/>
      <c r="J2" s="382"/>
      <c r="K2" s="382"/>
      <c r="L2" s="382"/>
      <c r="M2" s="382"/>
      <c r="N2" s="383"/>
      <c r="O2" s="278"/>
      <c r="P2" s="14"/>
      <c r="Q2" s="14"/>
      <c r="R2" s="14"/>
      <c r="S2" s="14"/>
      <c r="T2" s="14"/>
      <c r="U2" s="283"/>
      <c r="V2" s="283"/>
    </row>
    <row r="3" spans="1:35" ht="15.75" x14ac:dyDescent="0.25">
      <c r="A3" s="282"/>
      <c r="B3" s="14"/>
      <c r="C3" s="57" t="s">
        <v>98</v>
      </c>
      <c r="D3" s="58"/>
      <c r="E3" s="381" t="str">
        <f>'Krycí list'!C5</f>
        <v>SO 001 - OBJEKT 15</v>
      </c>
      <c r="F3" s="382"/>
      <c r="G3" s="382"/>
      <c r="H3" s="382"/>
      <c r="I3" s="382"/>
      <c r="J3" s="382"/>
      <c r="K3" s="382"/>
      <c r="L3" s="382"/>
      <c r="M3" s="382"/>
      <c r="N3" s="383"/>
      <c r="O3" s="278"/>
      <c r="P3" s="14"/>
      <c r="Q3" s="14"/>
      <c r="R3" s="14"/>
      <c r="S3" s="14"/>
      <c r="T3" s="14"/>
      <c r="U3" s="283"/>
      <c r="V3" s="283"/>
    </row>
    <row r="4" spans="1:35" ht="15.75" x14ac:dyDescent="0.25">
      <c r="A4" s="282"/>
      <c r="B4" s="14"/>
      <c r="C4" s="59" t="s">
        <v>95</v>
      </c>
      <c r="D4" s="60"/>
      <c r="E4" s="384" t="str">
        <f>Rekapitulace!B12</f>
        <v>Kamerový systém - CCTV</v>
      </c>
      <c r="F4" s="385"/>
      <c r="G4" s="385"/>
      <c r="H4" s="385"/>
      <c r="I4" s="385"/>
      <c r="J4" s="385"/>
      <c r="K4" s="385"/>
      <c r="L4" s="385"/>
      <c r="M4" s="385"/>
      <c r="N4" s="386"/>
      <c r="O4" s="278"/>
      <c r="P4" s="14"/>
      <c r="Q4" s="14"/>
      <c r="R4" s="14"/>
      <c r="S4" s="14"/>
      <c r="T4" s="14"/>
      <c r="U4" s="283"/>
      <c r="V4" s="283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</row>
    <row r="5" spans="1:35" ht="15.75" customHeight="1" x14ac:dyDescent="0.2">
      <c r="A5" s="28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393"/>
      <c r="S5" s="393"/>
      <c r="T5" s="277"/>
      <c r="U5" s="284"/>
      <c r="V5" s="28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</row>
    <row r="6" spans="1:35" x14ac:dyDescent="0.2">
      <c r="A6" s="394" t="s">
        <v>103</v>
      </c>
      <c r="B6" s="45" t="s">
        <v>0</v>
      </c>
      <c r="C6" s="342" t="s">
        <v>102</v>
      </c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4"/>
      <c r="O6" s="276" t="s">
        <v>107</v>
      </c>
      <c r="P6" s="62" t="s">
        <v>90</v>
      </c>
      <c r="Q6" s="62" t="s">
        <v>85</v>
      </c>
      <c r="R6" s="63" t="s">
        <v>86</v>
      </c>
      <c r="S6" s="63" t="s">
        <v>87</v>
      </c>
      <c r="T6" s="63" t="s">
        <v>88</v>
      </c>
      <c r="U6" s="63" t="s">
        <v>89</v>
      </c>
      <c r="V6" s="68" t="s">
        <v>376</v>
      </c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</row>
    <row r="7" spans="1:35" x14ac:dyDescent="0.2">
      <c r="A7" s="395"/>
      <c r="B7" s="191" t="s">
        <v>100</v>
      </c>
      <c r="C7" s="70" t="s">
        <v>101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69"/>
      <c r="O7" s="14"/>
      <c r="P7" s="14"/>
      <c r="Q7" s="14"/>
      <c r="R7" s="14"/>
      <c r="S7" s="14"/>
      <c r="T7" s="14"/>
      <c r="U7" s="283"/>
      <c r="V7" s="297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</row>
    <row r="8" spans="1:35" ht="15" x14ac:dyDescent="0.2">
      <c r="A8" s="396"/>
      <c r="B8" s="188"/>
      <c r="C8" s="397" t="s">
        <v>104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9"/>
      <c r="O8" s="244"/>
      <c r="P8" s="14"/>
      <c r="Q8" s="14"/>
      <c r="R8" s="14"/>
      <c r="S8" s="14"/>
      <c r="T8" s="14"/>
      <c r="U8" s="283"/>
      <c r="V8" s="297"/>
      <c r="W8" s="14"/>
      <c r="X8" s="247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</row>
    <row r="9" spans="1:35" s="242" customFormat="1" ht="15" x14ac:dyDescent="0.2">
      <c r="A9" s="285"/>
      <c r="B9" s="240"/>
      <c r="C9" s="241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14"/>
      <c r="Q9" s="14"/>
      <c r="R9" s="14"/>
      <c r="S9" s="14"/>
      <c r="T9" s="14"/>
      <c r="U9" s="283"/>
      <c r="V9" s="297"/>
      <c r="W9" s="14"/>
      <c r="X9" s="247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</row>
    <row r="10" spans="1:35" s="242" customFormat="1" ht="15.75" x14ac:dyDescent="0.25">
      <c r="A10" s="285"/>
      <c r="B10" s="240"/>
      <c r="C10" s="404" t="s">
        <v>371</v>
      </c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2"/>
      <c r="V10" s="297"/>
      <c r="W10" s="14"/>
      <c r="X10" s="247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</row>
    <row r="11" spans="1:35" s="242" customFormat="1" ht="15.75" x14ac:dyDescent="0.25">
      <c r="A11" s="285"/>
      <c r="B11" s="240"/>
      <c r="C11" s="404" t="s">
        <v>378</v>
      </c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2"/>
      <c r="V11" s="297"/>
      <c r="W11" s="14"/>
      <c r="X11" s="247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</row>
    <row r="12" spans="1:35" s="47" customFormat="1" ht="15.75" x14ac:dyDescent="0.25">
      <c r="A12" s="57"/>
      <c r="B12" s="58"/>
      <c r="C12" s="58"/>
      <c r="D12" s="58"/>
      <c r="E12" s="400"/>
      <c r="F12" s="400"/>
      <c r="G12" s="400"/>
      <c r="H12" s="400"/>
      <c r="I12" s="400"/>
      <c r="J12" s="400"/>
      <c r="K12" s="400"/>
      <c r="L12" s="400"/>
      <c r="M12" s="400"/>
      <c r="N12" s="400"/>
      <c r="O12" s="278"/>
      <c r="P12" s="58"/>
      <c r="Q12" s="58"/>
      <c r="R12" s="58"/>
      <c r="S12" s="58"/>
      <c r="T12" s="58"/>
      <c r="U12" s="286"/>
      <c r="V12" s="286"/>
      <c r="W12" s="58"/>
      <c r="X12" s="249"/>
      <c r="Y12" s="249"/>
      <c r="Z12" s="58"/>
      <c r="AA12" s="58"/>
      <c r="AB12" s="58"/>
      <c r="AC12" s="58"/>
      <c r="AD12" s="58"/>
      <c r="AE12" s="58"/>
      <c r="AF12" s="58"/>
      <c r="AG12" s="58"/>
      <c r="AH12" s="58"/>
      <c r="AI12" s="58"/>
    </row>
    <row r="13" spans="1:35" ht="15.75" x14ac:dyDescent="0.25">
      <c r="A13" s="287"/>
      <c r="B13" s="181"/>
      <c r="C13" s="48" t="s">
        <v>3</v>
      </c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50"/>
      <c r="O13" s="181"/>
      <c r="P13" s="181"/>
      <c r="Q13" s="181"/>
      <c r="R13" s="181"/>
      <c r="S13" s="181"/>
      <c r="T13" s="181"/>
      <c r="U13" s="288">
        <f>S14+U14</f>
        <v>0</v>
      </c>
      <c r="V13" s="298"/>
      <c r="W13" s="58"/>
      <c r="X13" s="249"/>
      <c r="Y13" s="249"/>
      <c r="Z13" s="58"/>
      <c r="AA13" s="58"/>
      <c r="AB13" s="14"/>
      <c r="AC13" s="14"/>
      <c r="AD13" s="14"/>
      <c r="AE13" s="14"/>
      <c r="AF13" s="14"/>
      <c r="AG13" s="14"/>
      <c r="AH13" s="14"/>
      <c r="AI13" s="14"/>
    </row>
    <row r="14" spans="1:35" ht="15.75" x14ac:dyDescent="0.25">
      <c r="A14" s="287"/>
      <c r="B14" s="181"/>
      <c r="C14" s="192"/>
      <c r="D14" s="19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1"/>
      <c r="Q14" s="181"/>
      <c r="R14" s="181"/>
      <c r="S14" s="183">
        <f>SUM(S15:S28)</f>
        <v>0</v>
      </c>
      <c r="T14" s="181"/>
      <c r="U14" s="289">
        <f>SUM(U15:U28)</f>
        <v>0</v>
      </c>
      <c r="V14" s="421" t="s">
        <v>388</v>
      </c>
      <c r="W14" s="58"/>
      <c r="X14" s="250"/>
      <c r="Y14" s="250"/>
      <c r="Z14" s="58"/>
      <c r="AA14" s="251"/>
      <c r="AB14" s="14"/>
      <c r="AC14" s="14"/>
      <c r="AD14" s="14"/>
      <c r="AE14" s="14"/>
      <c r="AF14" s="14"/>
      <c r="AG14" s="14"/>
      <c r="AH14" s="14"/>
      <c r="AI14" s="14"/>
    </row>
    <row r="15" spans="1:35" x14ac:dyDescent="0.2">
      <c r="A15" s="285"/>
      <c r="B15" s="14"/>
      <c r="C15" s="203" t="s">
        <v>105</v>
      </c>
      <c r="D15" s="43"/>
      <c r="E15" s="42"/>
      <c r="F15" s="43"/>
      <c r="G15" s="42"/>
      <c r="H15" s="43"/>
      <c r="I15" s="42"/>
      <c r="J15" s="43"/>
      <c r="K15" s="42"/>
      <c r="L15" s="43"/>
      <c r="M15" s="42"/>
      <c r="N15" s="43"/>
      <c r="O15" s="43"/>
      <c r="P15" s="14"/>
      <c r="Q15" s="14"/>
      <c r="R15" s="14"/>
      <c r="S15" s="14"/>
      <c r="T15" s="14"/>
      <c r="U15" s="283"/>
      <c r="V15" s="283"/>
      <c r="W15" s="14"/>
      <c r="X15" s="14"/>
      <c r="Y15" s="14"/>
      <c r="Z15" s="260"/>
      <c r="AA15" s="256"/>
      <c r="AB15" s="14"/>
      <c r="AC15" s="14"/>
      <c r="AD15" s="14"/>
      <c r="AE15" s="14"/>
      <c r="AF15" s="14"/>
      <c r="AG15" s="14"/>
      <c r="AH15" s="14"/>
      <c r="AI15" s="14"/>
    </row>
    <row r="16" spans="1:35" x14ac:dyDescent="0.2">
      <c r="A16" s="406">
        <v>1</v>
      </c>
      <c r="B16" s="185"/>
      <c r="C16" s="361" t="s">
        <v>137</v>
      </c>
      <c r="D16" s="362"/>
      <c r="E16" s="362"/>
      <c r="F16" s="362"/>
      <c r="G16" s="362"/>
      <c r="H16" s="362"/>
      <c r="I16" s="362"/>
      <c r="J16" s="362"/>
      <c r="K16" s="362"/>
      <c r="L16" s="362"/>
      <c r="M16" s="362"/>
      <c r="N16" s="363"/>
      <c r="O16" s="209" t="s">
        <v>96</v>
      </c>
      <c r="P16" s="64">
        <f>D17+F17+H17+J17+L17+N17</f>
        <v>7</v>
      </c>
      <c r="Q16" s="62" t="s">
        <v>79</v>
      </c>
      <c r="R16" s="74"/>
      <c r="S16" s="65">
        <f>P16*R16</f>
        <v>0</v>
      </c>
      <c r="T16" s="66"/>
      <c r="U16" s="65">
        <f>P16*T16</f>
        <v>0</v>
      </c>
      <c r="V16" s="301"/>
      <c r="W16" s="202"/>
      <c r="X16" s="211"/>
      <c r="Y16" s="211"/>
      <c r="Z16" s="252"/>
      <c r="AA16" s="253"/>
      <c r="AB16" s="14"/>
      <c r="AC16" s="14"/>
      <c r="AD16" s="14"/>
      <c r="AE16" s="14"/>
      <c r="AF16" s="14"/>
      <c r="AG16" s="14"/>
      <c r="AH16" s="14"/>
      <c r="AI16" s="14"/>
    </row>
    <row r="17" spans="1:35" x14ac:dyDescent="0.2">
      <c r="A17" s="395"/>
      <c r="B17" s="190"/>
      <c r="C17" s="186" t="s">
        <v>80</v>
      </c>
      <c r="D17" s="43"/>
      <c r="E17" s="42" t="s">
        <v>81</v>
      </c>
      <c r="F17" s="43">
        <v>3</v>
      </c>
      <c r="G17" s="42" t="s">
        <v>82</v>
      </c>
      <c r="H17" s="43">
        <v>2</v>
      </c>
      <c r="I17" s="42" t="s">
        <v>83</v>
      </c>
      <c r="J17" s="43">
        <v>2</v>
      </c>
      <c r="K17" s="42" t="s">
        <v>84</v>
      </c>
      <c r="L17" s="43">
        <v>0</v>
      </c>
      <c r="M17" s="42"/>
      <c r="N17" s="187"/>
      <c r="O17" s="43"/>
      <c r="P17" s="14"/>
      <c r="Q17" s="14"/>
      <c r="R17" s="177"/>
      <c r="S17" s="14"/>
      <c r="T17" s="14"/>
      <c r="U17" s="283"/>
      <c r="V17" s="299"/>
      <c r="W17" s="14"/>
      <c r="X17" s="14"/>
      <c r="Y17" s="14"/>
      <c r="Z17" s="14"/>
      <c r="AA17" s="253"/>
      <c r="AB17" s="14"/>
      <c r="AC17" s="14"/>
      <c r="AD17" s="14"/>
      <c r="AE17" s="14"/>
      <c r="AF17" s="14"/>
      <c r="AG17" s="14"/>
      <c r="AH17" s="14"/>
      <c r="AI17" s="14"/>
    </row>
    <row r="18" spans="1:35" x14ac:dyDescent="0.2">
      <c r="A18" s="396"/>
      <c r="B18" s="189"/>
      <c r="C18" s="345"/>
      <c r="D18" s="346"/>
      <c r="E18" s="346"/>
      <c r="F18" s="346"/>
      <c r="G18" s="346"/>
      <c r="H18" s="346"/>
      <c r="I18" s="346"/>
      <c r="J18" s="346"/>
      <c r="K18" s="346"/>
      <c r="L18" s="346"/>
      <c r="M18" s="346"/>
      <c r="N18" s="347"/>
      <c r="O18" s="205"/>
      <c r="P18" s="14"/>
      <c r="Q18" s="14"/>
      <c r="R18" s="177"/>
      <c r="S18" s="14"/>
      <c r="T18" s="14"/>
      <c r="U18" s="283"/>
      <c r="V18" s="299"/>
      <c r="W18" s="14"/>
      <c r="X18" s="14"/>
      <c r="Y18" s="14"/>
      <c r="Z18" s="14"/>
      <c r="AA18" s="253"/>
      <c r="AB18" s="14"/>
      <c r="AC18" s="14"/>
      <c r="AD18" s="14"/>
      <c r="AE18" s="14"/>
      <c r="AF18" s="14"/>
      <c r="AG18" s="14"/>
      <c r="AH18" s="14"/>
      <c r="AI18" s="14"/>
    </row>
    <row r="19" spans="1:35" x14ac:dyDescent="0.2">
      <c r="A19" s="406">
        <v>2</v>
      </c>
      <c r="B19" s="185"/>
      <c r="C19" s="361" t="s">
        <v>216</v>
      </c>
      <c r="D19" s="362"/>
      <c r="E19" s="362"/>
      <c r="F19" s="362"/>
      <c r="G19" s="362"/>
      <c r="H19" s="362"/>
      <c r="I19" s="362"/>
      <c r="J19" s="362"/>
      <c r="K19" s="362"/>
      <c r="L19" s="362"/>
      <c r="M19" s="362"/>
      <c r="N19" s="363"/>
      <c r="O19" s="209" t="s">
        <v>96</v>
      </c>
      <c r="P19" s="64">
        <f>D20+F20+H20+J20+L20+N20</f>
        <v>1</v>
      </c>
      <c r="Q19" s="62" t="s">
        <v>79</v>
      </c>
      <c r="R19" s="74"/>
      <c r="S19" s="65">
        <f>P19*R19</f>
        <v>0</v>
      </c>
      <c r="T19" s="66"/>
      <c r="U19" s="65">
        <f>P19*T19</f>
        <v>0</v>
      </c>
      <c r="V19" s="301"/>
      <c r="W19" s="202"/>
      <c r="X19" s="211"/>
      <c r="Y19" s="211"/>
      <c r="Z19" s="252"/>
      <c r="AA19" s="253"/>
      <c r="AB19" s="14"/>
      <c r="AC19" s="14"/>
      <c r="AD19" s="14"/>
      <c r="AE19" s="14"/>
      <c r="AF19" s="14"/>
      <c r="AG19" s="14"/>
      <c r="AH19" s="14"/>
      <c r="AI19" s="14"/>
    </row>
    <row r="20" spans="1:35" x14ac:dyDescent="0.2">
      <c r="A20" s="395"/>
      <c r="B20" s="190"/>
      <c r="C20" s="186" t="s">
        <v>80</v>
      </c>
      <c r="D20" s="43"/>
      <c r="E20" s="42" t="s">
        <v>81</v>
      </c>
      <c r="F20" s="43">
        <v>1</v>
      </c>
      <c r="G20" s="42" t="s">
        <v>82</v>
      </c>
      <c r="H20" s="43">
        <v>0</v>
      </c>
      <c r="I20" s="42" t="s">
        <v>83</v>
      </c>
      <c r="J20" s="43">
        <v>0</v>
      </c>
      <c r="K20" s="42" t="s">
        <v>84</v>
      </c>
      <c r="L20" s="43">
        <v>0</v>
      </c>
      <c r="M20" s="42"/>
      <c r="N20" s="187"/>
      <c r="O20" s="43"/>
      <c r="P20" s="14"/>
      <c r="Q20" s="14"/>
      <c r="R20" s="177"/>
      <c r="S20" s="14"/>
      <c r="T20" s="14"/>
      <c r="U20" s="283"/>
      <c r="V20" s="299"/>
      <c r="W20" s="14"/>
      <c r="X20" s="14"/>
      <c r="Y20" s="14"/>
      <c r="Z20" s="14"/>
      <c r="AA20" s="253"/>
      <c r="AB20" s="14"/>
      <c r="AC20" s="14"/>
      <c r="AD20" s="14"/>
      <c r="AE20" s="14"/>
      <c r="AF20" s="14"/>
      <c r="AG20" s="14"/>
      <c r="AH20" s="14"/>
      <c r="AI20" s="14"/>
    </row>
    <row r="21" spans="1:35" x14ac:dyDescent="0.2">
      <c r="A21" s="396"/>
      <c r="B21" s="189"/>
      <c r="C21" s="345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7"/>
      <c r="O21" s="205"/>
      <c r="P21" s="14"/>
      <c r="Q21" s="14"/>
      <c r="R21" s="177"/>
      <c r="S21" s="14"/>
      <c r="T21" s="14"/>
      <c r="U21" s="283"/>
      <c r="V21" s="299"/>
      <c r="W21" s="14"/>
      <c r="X21" s="14"/>
      <c r="Y21" s="14"/>
      <c r="Z21" s="14"/>
      <c r="AA21" s="253"/>
      <c r="AB21" s="14"/>
      <c r="AC21" s="14"/>
      <c r="AD21" s="14"/>
      <c r="AE21" s="14"/>
      <c r="AF21" s="14"/>
      <c r="AG21" s="14"/>
      <c r="AH21" s="14"/>
      <c r="AI21" s="14"/>
    </row>
    <row r="22" spans="1:35" x14ac:dyDescent="0.2">
      <c r="A22" s="406">
        <v>3</v>
      </c>
      <c r="B22" s="185"/>
      <c r="C22" s="361" t="s">
        <v>217</v>
      </c>
      <c r="D22" s="362"/>
      <c r="E22" s="362"/>
      <c r="F22" s="362"/>
      <c r="G22" s="362"/>
      <c r="H22" s="362"/>
      <c r="I22" s="362"/>
      <c r="J22" s="362"/>
      <c r="K22" s="362"/>
      <c r="L22" s="362"/>
      <c r="M22" s="362"/>
      <c r="N22" s="363"/>
      <c r="O22" s="209" t="s">
        <v>96</v>
      </c>
      <c r="P22" s="64">
        <f>D23+F23+H23+J23+L23+N23</f>
        <v>1</v>
      </c>
      <c r="Q22" s="62" t="s">
        <v>79</v>
      </c>
      <c r="R22" s="74"/>
      <c r="S22" s="65">
        <f>P22*R22</f>
        <v>0</v>
      </c>
      <c r="T22" s="66"/>
      <c r="U22" s="65">
        <f>P22*T22</f>
        <v>0</v>
      </c>
      <c r="V22" s="301"/>
      <c r="W22" s="202"/>
      <c r="X22" s="211"/>
      <c r="Y22" s="211"/>
      <c r="Z22" s="252"/>
      <c r="AA22" s="253"/>
      <c r="AB22" s="14"/>
      <c r="AC22" s="14"/>
      <c r="AD22" s="14"/>
      <c r="AE22" s="14"/>
      <c r="AF22" s="14"/>
      <c r="AG22" s="14"/>
      <c r="AH22" s="14"/>
      <c r="AI22" s="14"/>
    </row>
    <row r="23" spans="1:35" x14ac:dyDescent="0.2">
      <c r="A23" s="395"/>
      <c r="B23" s="190"/>
      <c r="C23" s="186" t="s">
        <v>80</v>
      </c>
      <c r="D23" s="43"/>
      <c r="E23" s="42" t="s">
        <v>81</v>
      </c>
      <c r="F23" s="43">
        <v>1</v>
      </c>
      <c r="G23" s="42" t="s">
        <v>82</v>
      </c>
      <c r="H23" s="43">
        <v>0</v>
      </c>
      <c r="I23" s="42" t="s">
        <v>83</v>
      </c>
      <c r="J23" s="43">
        <v>0</v>
      </c>
      <c r="K23" s="42" t="s">
        <v>84</v>
      </c>
      <c r="L23" s="43">
        <v>0</v>
      </c>
      <c r="M23" s="42"/>
      <c r="N23" s="187"/>
      <c r="O23" s="43"/>
      <c r="P23" s="14"/>
      <c r="Q23" s="14"/>
      <c r="R23" s="177"/>
      <c r="S23" s="14"/>
      <c r="T23" s="14"/>
      <c r="U23" s="283"/>
      <c r="V23" s="299"/>
      <c r="W23" s="14"/>
      <c r="X23" s="14"/>
      <c r="Y23" s="14"/>
      <c r="Z23" s="14"/>
      <c r="AA23" s="253"/>
      <c r="AB23" s="14"/>
      <c r="AC23" s="14"/>
      <c r="AD23" s="14"/>
      <c r="AE23" s="14"/>
      <c r="AF23" s="14"/>
      <c r="AG23" s="14"/>
      <c r="AH23" s="14"/>
      <c r="AI23" s="14"/>
    </row>
    <row r="24" spans="1:35" x14ac:dyDescent="0.2">
      <c r="A24" s="396"/>
      <c r="B24" s="189"/>
      <c r="C24" s="345"/>
      <c r="D24" s="346"/>
      <c r="E24" s="346"/>
      <c r="F24" s="346"/>
      <c r="G24" s="346"/>
      <c r="H24" s="346"/>
      <c r="I24" s="346"/>
      <c r="J24" s="346"/>
      <c r="K24" s="346"/>
      <c r="L24" s="346"/>
      <c r="M24" s="346"/>
      <c r="N24" s="347"/>
      <c r="O24" s="205"/>
      <c r="P24" s="14"/>
      <c r="Q24" s="14"/>
      <c r="R24" s="177"/>
      <c r="S24" s="14"/>
      <c r="T24" s="14"/>
      <c r="U24" s="283"/>
      <c r="V24" s="299"/>
      <c r="W24" s="14"/>
      <c r="X24" s="14"/>
      <c r="Y24" s="14"/>
      <c r="Z24" s="14"/>
      <c r="AA24" s="253"/>
      <c r="AB24" s="14"/>
      <c r="AC24" s="14"/>
      <c r="AD24" s="14"/>
      <c r="AE24" s="14"/>
      <c r="AF24" s="14"/>
      <c r="AG24" s="14"/>
      <c r="AH24" s="14"/>
      <c r="AI24" s="14"/>
    </row>
    <row r="25" spans="1:35" x14ac:dyDescent="0.2">
      <c r="A25" s="406">
        <v>4</v>
      </c>
      <c r="B25" s="185"/>
      <c r="C25" s="370" t="s">
        <v>138</v>
      </c>
      <c r="D25" s="371"/>
      <c r="E25" s="371"/>
      <c r="F25" s="371"/>
      <c r="G25" s="371"/>
      <c r="H25" s="371"/>
      <c r="I25" s="371"/>
      <c r="J25" s="371"/>
      <c r="K25" s="371"/>
      <c r="L25" s="371"/>
      <c r="M25" s="371"/>
      <c r="N25" s="372"/>
      <c r="O25" s="209" t="s">
        <v>96</v>
      </c>
      <c r="P25" s="64">
        <f>D26+F26+H26+J26+L26+N26</f>
        <v>1</v>
      </c>
      <c r="Q25" s="62" t="s">
        <v>79</v>
      </c>
      <c r="R25" s="67" t="s">
        <v>94</v>
      </c>
      <c r="S25" s="67" t="s">
        <v>94</v>
      </c>
      <c r="T25" s="66"/>
      <c r="U25" s="65">
        <f>P25*T25</f>
        <v>0</v>
      </c>
      <c r="V25" s="201"/>
      <c r="W25" s="202"/>
      <c r="X25" s="211"/>
      <c r="Y25" s="211"/>
      <c r="Z25" s="252"/>
      <c r="AA25" s="253"/>
      <c r="AB25" s="14"/>
      <c r="AC25" s="14"/>
      <c r="AD25" s="14"/>
      <c r="AE25" s="14"/>
      <c r="AF25" s="14"/>
      <c r="AG25" s="14"/>
      <c r="AH25" s="14"/>
      <c r="AI25" s="14"/>
    </row>
    <row r="26" spans="1:35" x14ac:dyDescent="0.2">
      <c r="A26" s="395"/>
      <c r="B26" s="190"/>
      <c r="C26" s="186" t="s">
        <v>80</v>
      </c>
      <c r="D26" s="43"/>
      <c r="E26" s="42" t="s">
        <v>81</v>
      </c>
      <c r="F26" s="43">
        <v>1</v>
      </c>
      <c r="G26" s="42" t="s">
        <v>82</v>
      </c>
      <c r="H26" s="43">
        <v>0</v>
      </c>
      <c r="I26" s="42" t="s">
        <v>83</v>
      </c>
      <c r="J26" s="43">
        <v>0</v>
      </c>
      <c r="K26" s="42" t="s">
        <v>84</v>
      </c>
      <c r="L26" s="43">
        <v>0</v>
      </c>
      <c r="M26" s="42"/>
      <c r="N26" s="187"/>
      <c r="O26" s="43"/>
      <c r="P26" s="14"/>
      <c r="Q26" s="14"/>
      <c r="R26" s="177"/>
      <c r="S26" s="14"/>
      <c r="T26" s="14"/>
      <c r="U26" s="283"/>
      <c r="V26" s="299"/>
      <c r="W26" s="14"/>
      <c r="X26" s="14"/>
      <c r="Y26" s="14"/>
      <c r="Z26" s="14"/>
      <c r="AA26" s="253"/>
      <c r="AB26" s="14"/>
      <c r="AC26" s="14"/>
      <c r="AD26" s="14"/>
      <c r="AE26" s="14"/>
      <c r="AF26" s="14"/>
      <c r="AG26" s="14"/>
      <c r="AH26" s="14"/>
      <c r="AI26" s="14"/>
    </row>
    <row r="27" spans="1:35" x14ac:dyDescent="0.2">
      <c r="A27" s="396"/>
      <c r="B27" s="189"/>
      <c r="C27" s="345"/>
      <c r="D27" s="346"/>
      <c r="E27" s="346"/>
      <c r="F27" s="346"/>
      <c r="G27" s="346"/>
      <c r="H27" s="346"/>
      <c r="I27" s="346"/>
      <c r="J27" s="346"/>
      <c r="K27" s="346"/>
      <c r="L27" s="346"/>
      <c r="M27" s="346"/>
      <c r="N27" s="347"/>
      <c r="O27" s="205"/>
      <c r="P27" s="14"/>
      <c r="Q27" s="14"/>
      <c r="R27" s="177"/>
      <c r="S27" s="14"/>
      <c r="T27" s="14"/>
      <c r="U27" s="283"/>
      <c r="V27" s="299"/>
      <c r="W27" s="14"/>
      <c r="X27" s="14"/>
      <c r="Y27" s="14"/>
      <c r="Z27" s="14"/>
      <c r="AA27" s="253"/>
      <c r="AB27" s="14"/>
      <c r="AC27" s="14"/>
      <c r="AD27" s="14"/>
      <c r="AE27" s="14"/>
      <c r="AF27" s="14"/>
      <c r="AG27" s="14"/>
      <c r="AH27" s="14"/>
      <c r="AI27" s="14"/>
    </row>
    <row r="28" spans="1:35" x14ac:dyDescent="0.2">
      <c r="A28" s="282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283"/>
      <c r="V28" s="283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</row>
    <row r="29" spans="1:35" ht="15.75" x14ac:dyDescent="0.25">
      <c r="A29" s="290"/>
      <c r="B29" s="76"/>
      <c r="C29" s="48" t="s">
        <v>60</v>
      </c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50"/>
      <c r="O29" s="76"/>
      <c r="P29" s="76"/>
      <c r="Q29" s="76"/>
      <c r="R29" s="76"/>
      <c r="S29" s="180"/>
      <c r="T29" s="180"/>
      <c r="U29" s="288">
        <f>S30+U30</f>
        <v>0</v>
      </c>
      <c r="V29" s="300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</row>
    <row r="30" spans="1:35" ht="15" x14ac:dyDescent="0.2">
      <c r="A30" s="287"/>
      <c r="B30" s="181"/>
      <c r="C30" s="192"/>
      <c r="D30" s="19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1"/>
      <c r="Q30" s="181"/>
      <c r="R30" s="181"/>
      <c r="S30" s="183">
        <f>SUM(S31:S34)</f>
        <v>0</v>
      </c>
      <c r="T30" s="184"/>
      <c r="U30" s="289">
        <f>SUM(U31:U34)</f>
        <v>0</v>
      </c>
      <c r="V30" s="300"/>
      <c r="W30" s="14"/>
      <c r="X30" s="255"/>
      <c r="Y30" s="255"/>
      <c r="Z30" s="14"/>
      <c r="AA30" s="14"/>
      <c r="AB30" s="14"/>
      <c r="AC30" s="14"/>
      <c r="AD30" s="14"/>
      <c r="AE30" s="14"/>
      <c r="AF30" s="14"/>
      <c r="AG30" s="14"/>
      <c r="AH30" s="14"/>
      <c r="AI30" s="14"/>
    </row>
    <row r="31" spans="1:35" x14ac:dyDescent="0.2">
      <c r="A31" s="405">
        <v>5</v>
      </c>
      <c r="B31" s="190"/>
      <c r="C31" s="370"/>
      <c r="D31" s="371"/>
      <c r="E31" s="371"/>
      <c r="F31" s="371"/>
      <c r="G31" s="371"/>
      <c r="H31" s="371"/>
      <c r="I31" s="371"/>
      <c r="J31" s="371"/>
      <c r="K31" s="371"/>
      <c r="L31" s="371"/>
      <c r="M31" s="371"/>
      <c r="N31" s="372"/>
      <c r="O31" s="209" t="s">
        <v>96</v>
      </c>
      <c r="P31" s="64">
        <f>D32+F32+H32+J32+L32+N32</f>
        <v>0</v>
      </c>
      <c r="Q31" s="62" t="s">
        <v>79</v>
      </c>
      <c r="R31" s="67" t="s">
        <v>94</v>
      </c>
      <c r="S31" s="67" t="s">
        <v>94</v>
      </c>
      <c r="T31" s="67" t="s">
        <v>94</v>
      </c>
      <c r="U31" s="67" t="s">
        <v>94</v>
      </c>
      <c r="V31" s="201"/>
      <c r="W31" s="202"/>
      <c r="X31" s="211"/>
      <c r="Y31" s="211"/>
      <c r="Z31" s="14"/>
      <c r="AA31" s="14"/>
      <c r="AB31" s="14"/>
      <c r="AC31" s="14"/>
      <c r="AD31" s="14"/>
      <c r="AE31" s="14"/>
      <c r="AF31" s="14"/>
      <c r="AG31" s="14"/>
      <c r="AH31" s="14"/>
      <c r="AI31" s="14"/>
    </row>
    <row r="32" spans="1:35" x14ac:dyDescent="0.2">
      <c r="A32" s="405"/>
      <c r="B32" s="190"/>
      <c r="C32" s="193" t="s">
        <v>80</v>
      </c>
      <c r="D32" s="194"/>
      <c r="E32" s="45" t="s">
        <v>81</v>
      </c>
      <c r="F32" s="194">
        <v>0</v>
      </c>
      <c r="G32" s="45" t="s">
        <v>82</v>
      </c>
      <c r="H32" s="194">
        <v>0</v>
      </c>
      <c r="I32" s="45" t="s">
        <v>83</v>
      </c>
      <c r="J32" s="194">
        <v>0</v>
      </c>
      <c r="K32" s="45" t="s">
        <v>84</v>
      </c>
      <c r="L32" s="194">
        <v>0</v>
      </c>
      <c r="M32" s="45"/>
      <c r="N32" s="187"/>
      <c r="O32" s="43"/>
      <c r="P32" s="14"/>
      <c r="Q32" s="14"/>
      <c r="R32" s="14"/>
      <c r="S32" s="14"/>
      <c r="T32" s="14"/>
      <c r="U32" s="283"/>
      <c r="V32" s="299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</row>
    <row r="33" spans="1:35" ht="12.75" customHeight="1" x14ac:dyDescent="0.2">
      <c r="A33" s="405"/>
      <c r="B33" s="190"/>
      <c r="C33" s="364"/>
      <c r="D33" s="368"/>
      <c r="E33" s="368"/>
      <c r="F33" s="368"/>
      <c r="G33" s="368"/>
      <c r="H33" s="368"/>
      <c r="I33" s="368"/>
      <c r="J33" s="368"/>
      <c r="K33" s="368"/>
      <c r="L33" s="368"/>
      <c r="M33" s="368"/>
      <c r="N33" s="369"/>
      <c r="O33" s="206"/>
      <c r="P33" s="14"/>
      <c r="Q33" s="14"/>
      <c r="R33" s="14"/>
      <c r="S33" s="14"/>
      <c r="T33" s="14"/>
      <c r="U33" s="283"/>
      <c r="V33" s="299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</row>
    <row r="34" spans="1:35" x14ac:dyDescent="0.2">
      <c r="A34" s="282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283"/>
      <c r="V34" s="283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</row>
    <row r="35" spans="1:35" ht="15.75" x14ac:dyDescent="0.25">
      <c r="A35" s="291"/>
      <c r="B35" s="204"/>
      <c r="C35" s="51" t="s">
        <v>91</v>
      </c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3"/>
      <c r="O35" s="204"/>
      <c r="P35" s="204"/>
      <c r="Q35" s="204"/>
      <c r="R35" s="204"/>
      <c r="S35" s="204"/>
      <c r="T35" s="204"/>
      <c r="U35" s="288">
        <f>U36+S36</f>
        <v>0</v>
      </c>
      <c r="V35" s="298"/>
      <c r="W35" s="257"/>
      <c r="X35" s="257"/>
      <c r="Y35" s="257"/>
      <c r="Z35" s="257"/>
      <c r="AA35" s="257"/>
      <c r="AB35" s="14"/>
      <c r="AC35" s="14"/>
      <c r="AD35" s="14"/>
      <c r="AE35" s="14"/>
      <c r="AF35" s="14"/>
      <c r="AG35" s="14"/>
      <c r="AH35" s="14"/>
      <c r="AI35" s="14"/>
    </row>
    <row r="36" spans="1:35" x14ac:dyDescent="0.2">
      <c r="A36" s="292"/>
      <c r="B36" s="184"/>
      <c r="C36" s="54"/>
      <c r="D36" s="54"/>
      <c r="E36" s="182"/>
      <c r="F36" s="182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3">
        <f>SUM(S37:S40)</f>
        <v>0</v>
      </c>
      <c r="T36" s="184"/>
      <c r="U36" s="289">
        <f>SUM(U37:U40)</f>
        <v>0</v>
      </c>
      <c r="V36" s="289"/>
      <c r="W36" s="14"/>
      <c r="X36" s="255"/>
      <c r="Y36" s="255"/>
      <c r="Z36" s="14"/>
      <c r="AA36" s="14"/>
      <c r="AB36" s="14"/>
      <c r="AC36" s="14"/>
      <c r="AD36" s="14"/>
      <c r="AE36" s="14"/>
      <c r="AF36" s="14"/>
      <c r="AG36" s="14"/>
      <c r="AH36" s="14"/>
      <c r="AI36" s="14"/>
    </row>
    <row r="37" spans="1:35" x14ac:dyDescent="0.2">
      <c r="A37" s="406">
        <v>6</v>
      </c>
      <c r="B37" s="190"/>
      <c r="C37" s="401"/>
      <c r="D37" s="371"/>
      <c r="E37" s="371"/>
      <c r="F37" s="371"/>
      <c r="G37" s="371"/>
      <c r="H37" s="371"/>
      <c r="I37" s="371"/>
      <c r="J37" s="371"/>
      <c r="K37" s="371"/>
      <c r="L37" s="371"/>
      <c r="M37" s="371"/>
      <c r="N37" s="372"/>
      <c r="O37" s="209" t="s">
        <v>96</v>
      </c>
      <c r="P37" s="64">
        <f>D38+F38+H38+J38+L38+N38</f>
        <v>0</v>
      </c>
      <c r="Q37" s="62" t="s">
        <v>78</v>
      </c>
      <c r="R37" s="67" t="s">
        <v>94</v>
      </c>
      <c r="S37" s="67" t="s">
        <v>94</v>
      </c>
      <c r="T37" s="67" t="s">
        <v>94</v>
      </c>
      <c r="U37" s="67" t="s">
        <v>94</v>
      </c>
      <c r="V37" s="201"/>
      <c r="W37" s="202"/>
      <c r="X37" s="211"/>
      <c r="Y37" s="211"/>
      <c r="Z37" s="14"/>
      <c r="AA37" s="14"/>
      <c r="AB37" s="14"/>
      <c r="AC37" s="14"/>
      <c r="AD37" s="14"/>
      <c r="AE37" s="14"/>
      <c r="AF37" s="14"/>
      <c r="AG37" s="14"/>
      <c r="AH37" s="14"/>
      <c r="AI37" s="14"/>
    </row>
    <row r="38" spans="1:35" x14ac:dyDescent="0.2">
      <c r="A38" s="395"/>
      <c r="B38" s="190"/>
      <c r="C38" s="193" t="s">
        <v>80</v>
      </c>
      <c r="D38" s="195"/>
      <c r="E38" s="45" t="s">
        <v>81</v>
      </c>
      <c r="F38" s="196">
        <v>0</v>
      </c>
      <c r="G38" s="45" t="s">
        <v>82</v>
      </c>
      <c r="H38" s="196">
        <v>0</v>
      </c>
      <c r="I38" s="45" t="s">
        <v>83</v>
      </c>
      <c r="J38" s="196">
        <v>0</v>
      </c>
      <c r="K38" s="45" t="s">
        <v>84</v>
      </c>
      <c r="L38" s="196">
        <v>0</v>
      </c>
      <c r="M38" s="45"/>
      <c r="N38" s="197"/>
      <c r="O38" s="207"/>
      <c r="P38" s="198"/>
      <c r="Q38" s="198"/>
      <c r="R38" s="199"/>
      <c r="S38" s="198"/>
      <c r="T38" s="198"/>
      <c r="U38" s="281"/>
      <c r="V38" s="299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</row>
    <row r="39" spans="1:35" x14ac:dyDescent="0.2">
      <c r="A39" s="407"/>
      <c r="B39" s="190"/>
      <c r="C39" s="357"/>
      <c r="D39" s="358"/>
      <c r="E39" s="358"/>
      <c r="F39" s="358"/>
      <c r="G39" s="358"/>
      <c r="H39" s="358"/>
      <c r="I39" s="358"/>
      <c r="J39" s="358"/>
      <c r="K39" s="358"/>
      <c r="L39" s="358"/>
      <c r="M39" s="358"/>
      <c r="N39" s="359"/>
      <c r="O39" s="208"/>
      <c r="P39" s="14"/>
      <c r="Q39" s="14"/>
      <c r="R39" s="177"/>
      <c r="S39" s="14"/>
      <c r="T39" s="14"/>
      <c r="U39" s="283"/>
      <c r="V39" s="299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</row>
    <row r="40" spans="1:35" x14ac:dyDescent="0.2">
      <c r="A40" s="285"/>
      <c r="B40" s="14"/>
      <c r="C40" s="42"/>
      <c r="D40" s="258"/>
      <c r="E40" s="42"/>
      <c r="F40" s="259"/>
      <c r="G40" s="42"/>
      <c r="H40" s="259"/>
      <c r="I40" s="42"/>
      <c r="J40" s="259"/>
      <c r="K40" s="42"/>
      <c r="L40" s="259"/>
      <c r="M40" s="42"/>
      <c r="N40" s="259"/>
      <c r="O40" s="259"/>
      <c r="P40" s="14"/>
      <c r="Q40" s="14"/>
      <c r="R40" s="14"/>
      <c r="S40" s="14"/>
      <c r="T40" s="14"/>
      <c r="U40" s="283"/>
      <c r="V40" s="283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</row>
    <row r="41" spans="1:35" ht="15.75" x14ac:dyDescent="0.25">
      <c r="A41" s="287"/>
      <c r="B41" s="181"/>
      <c r="C41" s="48" t="s">
        <v>92</v>
      </c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50"/>
      <c r="O41" s="181"/>
      <c r="P41" s="181"/>
      <c r="Q41" s="181"/>
      <c r="R41" s="181"/>
      <c r="S41" s="181"/>
      <c r="T41" s="181"/>
      <c r="U41" s="288">
        <f>U42+S42</f>
        <v>0</v>
      </c>
      <c r="V41" s="298"/>
      <c r="W41" s="58"/>
      <c r="X41" s="58"/>
      <c r="Y41" s="58"/>
      <c r="Z41" s="58"/>
      <c r="AA41" s="58"/>
      <c r="AB41" s="14"/>
      <c r="AC41" s="14"/>
      <c r="AD41" s="14"/>
      <c r="AE41" s="14"/>
      <c r="AF41" s="14"/>
      <c r="AG41" s="14"/>
      <c r="AH41" s="14"/>
      <c r="AI41" s="14"/>
    </row>
    <row r="42" spans="1:35" x14ac:dyDescent="0.2">
      <c r="A42" s="292"/>
      <c r="B42" s="184"/>
      <c r="C42" s="54"/>
      <c r="D42" s="54"/>
      <c r="E42" s="182"/>
      <c r="F42" s="182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3">
        <f>SUM(S43:S46)</f>
        <v>0</v>
      </c>
      <c r="T42" s="184"/>
      <c r="U42" s="289">
        <f>SUM(U43:U46)</f>
        <v>0</v>
      </c>
      <c r="V42" s="289"/>
      <c r="W42" s="14"/>
      <c r="X42" s="255"/>
      <c r="Y42" s="255"/>
      <c r="Z42" s="14"/>
      <c r="AA42" s="14"/>
      <c r="AB42" s="14"/>
      <c r="AC42" s="14"/>
      <c r="AD42" s="14"/>
      <c r="AE42" s="14"/>
      <c r="AF42" s="14"/>
      <c r="AG42" s="14"/>
      <c r="AH42" s="14"/>
      <c r="AI42" s="14"/>
    </row>
    <row r="43" spans="1:35" x14ac:dyDescent="0.2">
      <c r="A43" s="405">
        <v>7</v>
      </c>
      <c r="B43" s="190"/>
      <c r="C43" s="342"/>
      <c r="D43" s="343"/>
      <c r="E43" s="343"/>
      <c r="F43" s="343"/>
      <c r="G43" s="343"/>
      <c r="H43" s="343"/>
      <c r="I43" s="343"/>
      <c r="J43" s="343"/>
      <c r="K43" s="343"/>
      <c r="L43" s="343"/>
      <c r="M43" s="343"/>
      <c r="N43" s="344"/>
      <c r="O43" s="209" t="s">
        <v>96</v>
      </c>
      <c r="P43" s="64">
        <f>D44+F44+H44+J44+L44+N44</f>
        <v>0</v>
      </c>
      <c r="Q43" s="62" t="s">
        <v>99</v>
      </c>
      <c r="R43" s="67" t="s">
        <v>94</v>
      </c>
      <c r="S43" s="67" t="s">
        <v>94</v>
      </c>
      <c r="T43" s="67" t="s">
        <v>94</v>
      </c>
      <c r="U43" s="67" t="s">
        <v>94</v>
      </c>
      <c r="V43" s="201"/>
      <c r="W43" s="202"/>
      <c r="X43" s="211"/>
      <c r="Y43" s="211"/>
      <c r="Z43" s="14"/>
      <c r="AA43" s="14"/>
      <c r="AB43" s="14"/>
      <c r="AC43" s="14"/>
      <c r="AD43" s="14"/>
      <c r="AE43" s="14"/>
      <c r="AF43" s="14"/>
      <c r="AG43" s="14"/>
      <c r="AH43" s="14"/>
      <c r="AI43" s="14"/>
    </row>
    <row r="44" spans="1:35" x14ac:dyDescent="0.2">
      <c r="A44" s="405"/>
      <c r="B44" s="190"/>
      <c r="C44" s="193" t="s">
        <v>80</v>
      </c>
      <c r="D44" s="194"/>
      <c r="E44" s="45" t="s">
        <v>81</v>
      </c>
      <c r="F44" s="194">
        <v>0</v>
      </c>
      <c r="G44" s="45" t="s">
        <v>82</v>
      </c>
      <c r="H44" s="194">
        <v>0</v>
      </c>
      <c r="I44" s="45" t="s">
        <v>83</v>
      </c>
      <c r="J44" s="194">
        <v>0</v>
      </c>
      <c r="K44" s="45" t="s">
        <v>84</v>
      </c>
      <c r="L44" s="194">
        <v>0</v>
      </c>
      <c r="M44" s="45"/>
      <c r="N44" s="187"/>
      <c r="O44" s="43"/>
      <c r="P44" s="14"/>
      <c r="Q44" s="14"/>
      <c r="R44" s="14"/>
      <c r="S44" s="14"/>
      <c r="T44" s="14"/>
      <c r="U44" s="283"/>
      <c r="V44" s="299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</row>
    <row r="45" spans="1:35" ht="12.75" customHeight="1" x14ac:dyDescent="0.2">
      <c r="A45" s="405"/>
      <c r="B45" s="190"/>
      <c r="C45" s="364"/>
      <c r="D45" s="368"/>
      <c r="E45" s="368"/>
      <c r="F45" s="368"/>
      <c r="G45" s="368"/>
      <c r="H45" s="368"/>
      <c r="I45" s="368"/>
      <c r="J45" s="368"/>
      <c r="K45" s="368"/>
      <c r="L45" s="368"/>
      <c r="M45" s="368"/>
      <c r="N45" s="369"/>
      <c r="O45" s="206"/>
      <c r="P45" s="14"/>
      <c r="Q45" s="14"/>
      <c r="R45" s="14"/>
      <c r="S45" s="14"/>
      <c r="T45" s="14"/>
      <c r="U45" s="283"/>
      <c r="V45" s="299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</row>
    <row r="46" spans="1:35" x14ac:dyDescent="0.2">
      <c r="A46" s="282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283"/>
      <c r="V46" s="283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</row>
    <row r="47" spans="1:35" ht="15.75" x14ac:dyDescent="0.25">
      <c r="A47" s="287"/>
      <c r="B47" s="181"/>
      <c r="C47" s="48" t="s">
        <v>1</v>
      </c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50"/>
      <c r="O47" s="181"/>
      <c r="P47" s="181"/>
      <c r="Q47" s="181"/>
      <c r="R47" s="181"/>
      <c r="S47" s="181"/>
      <c r="T47" s="181"/>
      <c r="U47" s="288">
        <f>U48+S48</f>
        <v>0</v>
      </c>
      <c r="V47" s="298"/>
      <c r="W47" s="58"/>
      <c r="X47" s="58"/>
      <c r="Y47" s="58"/>
      <c r="Z47" s="58"/>
      <c r="AA47" s="58"/>
      <c r="AB47" s="14"/>
      <c r="AC47" s="14"/>
      <c r="AD47" s="14"/>
      <c r="AE47" s="14"/>
      <c r="AF47" s="14"/>
      <c r="AG47" s="14"/>
      <c r="AH47" s="14"/>
      <c r="AI47" s="14"/>
    </row>
    <row r="48" spans="1:35" x14ac:dyDescent="0.2">
      <c r="A48" s="292"/>
      <c r="B48" s="184"/>
      <c r="C48" s="54"/>
      <c r="D48" s="54"/>
      <c r="E48" s="182"/>
      <c r="F48" s="182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3">
        <f>SUM(S49:S49)</f>
        <v>0</v>
      </c>
      <c r="T48" s="184"/>
      <c r="U48" s="289">
        <f>SUM(U49:U49)</f>
        <v>0</v>
      </c>
      <c r="V48" s="289"/>
      <c r="W48" s="14"/>
      <c r="X48" s="255"/>
      <c r="Y48" s="255"/>
      <c r="Z48" s="14"/>
      <c r="AA48" s="14"/>
      <c r="AB48" s="14"/>
      <c r="AC48" s="14"/>
      <c r="AD48" s="14"/>
      <c r="AE48" s="14"/>
      <c r="AF48" s="14"/>
      <c r="AG48" s="14"/>
      <c r="AH48" s="14"/>
      <c r="AI48" s="14"/>
    </row>
    <row r="49" spans="1:35" x14ac:dyDescent="0.2">
      <c r="A49" s="294">
        <v>8</v>
      </c>
      <c r="B49" s="68"/>
      <c r="C49" s="342" t="s">
        <v>5</v>
      </c>
      <c r="D49" s="343"/>
      <c r="E49" s="343"/>
      <c r="F49" s="343"/>
      <c r="G49" s="343"/>
      <c r="H49" s="343"/>
      <c r="I49" s="343"/>
      <c r="J49" s="343"/>
      <c r="K49" s="343"/>
      <c r="L49" s="343"/>
      <c r="M49" s="343"/>
      <c r="N49" s="344"/>
      <c r="O49" s="209" t="s">
        <v>96</v>
      </c>
      <c r="P49" s="64">
        <v>1</v>
      </c>
      <c r="Q49" s="62" t="s">
        <v>93</v>
      </c>
      <c r="R49" s="67" t="s">
        <v>94</v>
      </c>
      <c r="S49" s="67" t="s">
        <v>94</v>
      </c>
      <c r="T49" s="66"/>
      <c r="U49" s="65">
        <f>P49*T49</f>
        <v>0</v>
      </c>
      <c r="V49" s="65"/>
      <c r="W49" s="44"/>
      <c r="X49" s="211"/>
      <c r="Y49" s="211"/>
      <c r="Z49" s="14"/>
      <c r="AA49" s="14"/>
      <c r="AB49" s="14"/>
      <c r="AC49" s="14"/>
      <c r="AD49" s="14"/>
      <c r="AE49" s="14"/>
      <c r="AF49" s="14"/>
      <c r="AG49" s="14"/>
      <c r="AH49" s="14"/>
      <c r="AI49" s="14"/>
    </row>
    <row r="50" spans="1:35" x14ac:dyDescent="0.2"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</row>
    <row r="51" spans="1:35" x14ac:dyDescent="0.2">
      <c r="C51" s="242" t="s">
        <v>381</v>
      </c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</row>
    <row r="52" spans="1:35" x14ac:dyDescent="0.2"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</row>
    <row r="53" spans="1:35" x14ac:dyDescent="0.2"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</row>
    <row r="54" spans="1:35" x14ac:dyDescent="0.2"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</row>
    <row r="55" spans="1:35" x14ac:dyDescent="0.2"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</row>
    <row r="56" spans="1:35" x14ac:dyDescent="0.2"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</row>
    <row r="57" spans="1:35" x14ac:dyDescent="0.2"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</row>
    <row r="58" spans="1:35" x14ac:dyDescent="0.2"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</row>
    <row r="59" spans="1:35" x14ac:dyDescent="0.2"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</row>
    <row r="60" spans="1:35" x14ac:dyDescent="0.2"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</row>
  </sheetData>
  <protectedRanges>
    <protectedRange sqref="V6" name="Oblast1"/>
  </protectedRanges>
  <mergeCells count="32">
    <mergeCell ref="A31:A33"/>
    <mergeCell ref="C31:N31"/>
    <mergeCell ref="C33:N33"/>
    <mergeCell ref="A19:A21"/>
    <mergeCell ref="C49:N49"/>
    <mergeCell ref="A37:A39"/>
    <mergeCell ref="C37:N37"/>
    <mergeCell ref="C39:N39"/>
    <mergeCell ref="A43:A45"/>
    <mergeCell ref="C43:N43"/>
    <mergeCell ref="C45:N45"/>
    <mergeCell ref="E2:N2"/>
    <mergeCell ref="E3:N3"/>
    <mergeCell ref="E4:N4"/>
    <mergeCell ref="C19:N19"/>
    <mergeCell ref="C21:N21"/>
    <mergeCell ref="C10:U10"/>
    <mergeCell ref="E12:N12"/>
    <mergeCell ref="C16:N16"/>
    <mergeCell ref="C18:N18"/>
    <mergeCell ref="R5:S5"/>
    <mergeCell ref="C11:U11"/>
    <mergeCell ref="A6:A8"/>
    <mergeCell ref="C6:N6"/>
    <mergeCell ref="C8:N8"/>
    <mergeCell ref="A25:A27"/>
    <mergeCell ref="C25:N25"/>
    <mergeCell ref="C27:N27"/>
    <mergeCell ref="A22:A24"/>
    <mergeCell ref="C22:N22"/>
    <mergeCell ref="C24:N24"/>
    <mergeCell ref="A16:A1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2" fitToHeight="20" orientation="landscape" r:id="rId1"/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16"/>
  <sheetViews>
    <sheetView view="pageBreakPreview" zoomScale="115" zoomScaleNormal="100" zoomScaleSheetLayoutView="115" workbookViewId="0">
      <selection activeCell="V15" sqref="V15"/>
    </sheetView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3.28515625" customWidth="1"/>
    <col min="19" max="19" width="15.7109375" customWidth="1"/>
    <col min="20" max="20" width="10.7109375" customWidth="1"/>
    <col min="21" max="21" width="15.7109375" customWidth="1"/>
    <col min="22" max="22" width="25.7109375" customWidth="1"/>
    <col min="23" max="23" width="4.7109375" customWidth="1"/>
    <col min="24" max="25" width="12.7109375" customWidth="1"/>
    <col min="26" max="26" width="3" customWidth="1"/>
    <col min="27" max="27" width="19.42578125" style="215" bestFit="1" customWidth="1"/>
  </cols>
  <sheetData>
    <row r="1" spans="1:30" ht="28.5" customHeight="1" x14ac:dyDescent="0.2">
      <c r="A1" s="279"/>
      <c r="B1" s="198"/>
      <c r="C1" s="280" t="str">
        <f>'Krycí list'!A1</f>
        <v>OCENĚNÝ POLOŽKOVÝ SOUPIS PRACÍ S VÝKAZEM VÝMĚR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281"/>
      <c r="V1" s="281"/>
    </row>
    <row r="2" spans="1:30" ht="15.75" x14ac:dyDescent="0.25">
      <c r="A2" s="282"/>
      <c r="B2" s="14"/>
      <c r="C2" s="55" t="s">
        <v>97</v>
      </c>
      <c r="D2" s="56"/>
      <c r="E2" s="381" t="str">
        <f>'Krycí list'!C7</f>
        <v>PAVILON PROF. KÁBRTA</v>
      </c>
      <c r="F2" s="382"/>
      <c r="G2" s="382"/>
      <c r="H2" s="382"/>
      <c r="I2" s="382"/>
      <c r="J2" s="382"/>
      <c r="K2" s="382"/>
      <c r="L2" s="382"/>
      <c r="M2" s="382"/>
      <c r="N2" s="383"/>
      <c r="O2" s="278"/>
      <c r="P2" s="14"/>
      <c r="Q2" s="14"/>
      <c r="R2" s="14"/>
      <c r="S2" s="14"/>
      <c r="T2" s="14"/>
      <c r="U2" s="283"/>
      <c r="V2" s="283"/>
    </row>
    <row r="3" spans="1:30" ht="15.75" x14ac:dyDescent="0.25">
      <c r="A3" s="282"/>
      <c r="B3" s="14"/>
      <c r="C3" s="57" t="s">
        <v>98</v>
      </c>
      <c r="D3" s="58"/>
      <c r="E3" s="381" t="str">
        <f>'Krycí list'!C5</f>
        <v>SO 001 - OBJEKT 15</v>
      </c>
      <c r="F3" s="382"/>
      <c r="G3" s="382"/>
      <c r="H3" s="382"/>
      <c r="I3" s="382"/>
      <c r="J3" s="382"/>
      <c r="K3" s="382"/>
      <c r="L3" s="382"/>
      <c r="M3" s="382"/>
      <c r="N3" s="383"/>
      <c r="O3" s="278"/>
      <c r="P3" s="14"/>
      <c r="Q3" s="14"/>
      <c r="R3" s="14"/>
      <c r="S3" s="14"/>
      <c r="T3" s="14"/>
      <c r="U3" s="283"/>
      <c r="V3" s="283"/>
      <c r="W3" s="14"/>
      <c r="X3" s="14"/>
      <c r="Y3" s="14"/>
      <c r="Z3" s="14"/>
      <c r="AA3" s="261"/>
      <c r="AB3" s="14"/>
      <c r="AC3" s="14"/>
      <c r="AD3" s="14"/>
    </row>
    <row r="4" spans="1:30" ht="15.75" x14ac:dyDescent="0.25">
      <c r="A4" s="282"/>
      <c r="B4" s="14"/>
      <c r="C4" s="59" t="s">
        <v>95</v>
      </c>
      <c r="D4" s="60"/>
      <c r="E4" s="384" t="str">
        <f>Rekapitulace!B13</f>
        <v>Aktivní prvky</v>
      </c>
      <c r="F4" s="385"/>
      <c r="G4" s="385"/>
      <c r="H4" s="385"/>
      <c r="I4" s="385"/>
      <c r="J4" s="385"/>
      <c r="K4" s="385"/>
      <c r="L4" s="385"/>
      <c r="M4" s="385"/>
      <c r="N4" s="386"/>
      <c r="O4" s="278"/>
      <c r="P4" s="14"/>
      <c r="Q4" s="14"/>
      <c r="R4" s="14"/>
      <c r="S4" s="14"/>
      <c r="T4" s="14"/>
      <c r="U4" s="283"/>
      <c r="V4" s="283"/>
      <c r="W4" s="14"/>
      <c r="X4" s="14"/>
      <c r="Y4" s="14"/>
      <c r="Z4" s="14"/>
      <c r="AA4" s="261"/>
      <c r="AB4" s="14"/>
      <c r="AC4" s="14"/>
      <c r="AD4" s="14"/>
    </row>
    <row r="5" spans="1:30" ht="15.75" customHeight="1" x14ac:dyDescent="0.2">
      <c r="A5" s="28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393"/>
      <c r="S5" s="393"/>
      <c r="T5" s="277"/>
      <c r="U5" s="284"/>
      <c r="V5" s="284"/>
      <c r="W5" s="14"/>
      <c r="X5" s="14"/>
      <c r="Y5" s="14"/>
      <c r="Z5" s="14"/>
      <c r="AA5" s="261"/>
      <c r="AB5" s="14"/>
      <c r="AC5" s="14"/>
      <c r="AD5" s="14"/>
    </row>
    <row r="6" spans="1:30" x14ac:dyDescent="0.2">
      <c r="A6" s="394" t="s">
        <v>103</v>
      </c>
      <c r="B6" s="45" t="s">
        <v>0</v>
      </c>
      <c r="C6" s="342" t="s">
        <v>102</v>
      </c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4"/>
      <c r="O6" s="276" t="s">
        <v>107</v>
      </c>
      <c r="P6" s="62" t="s">
        <v>90</v>
      </c>
      <c r="Q6" s="62" t="s">
        <v>85</v>
      </c>
      <c r="R6" s="63" t="s">
        <v>86</v>
      </c>
      <c r="S6" s="63" t="s">
        <v>87</v>
      </c>
      <c r="T6" s="63" t="s">
        <v>88</v>
      </c>
      <c r="U6" s="63" t="s">
        <v>89</v>
      </c>
      <c r="V6" s="68" t="s">
        <v>376</v>
      </c>
      <c r="W6" s="14"/>
      <c r="X6" s="14"/>
      <c r="Y6" s="14"/>
      <c r="Z6" s="14"/>
      <c r="AA6" s="261"/>
      <c r="AB6" s="14"/>
      <c r="AC6" s="14"/>
      <c r="AD6" s="14"/>
    </row>
    <row r="7" spans="1:30" x14ac:dyDescent="0.2">
      <c r="A7" s="395"/>
      <c r="B7" s="191" t="s">
        <v>100</v>
      </c>
      <c r="C7" s="70" t="s">
        <v>101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69"/>
      <c r="O7" s="14"/>
      <c r="P7" s="14"/>
      <c r="Q7" s="14"/>
      <c r="R7" s="14"/>
      <c r="S7" s="14"/>
      <c r="T7" s="14"/>
      <c r="U7" s="283"/>
      <c r="V7" s="297"/>
      <c r="W7" s="14"/>
      <c r="X7" s="14"/>
      <c r="Y7" s="14"/>
      <c r="Z7" s="14"/>
      <c r="AA7" s="261"/>
      <c r="AB7" s="14"/>
      <c r="AC7" s="14"/>
      <c r="AD7" s="14"/>
    </row>
    <row r="8" spans="1:30" ht="15" x14ac:dyDescent="0.2">
      <c r="A8" s="396"/>
      <c r="B8" s="188"/>
      <c r="C8" s="397" t="s">
        <v>104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9"/>
      <c r="O8" s="244"/>
      <c r="P8" s="14"/>
      <c r="Q8" s="14"/>
      <c r="R8" s="14"/>
      <c r="S8" s="14"/>
      <c r="T8" s="14"/>
      <c r="U8" s="283"/>
      <c r="V8" s="303"/>
      <c r="W8" s="14"/>
      <c r="X8" s="247"/>
      <c r="Y8" s="14"/>
      <c r="Z8" s="14"/>
      <c r="AA8" s="261"/>
      <c r="AB8" s="14"/>
      <c r="AC8" s="14"/>
      <c r="AD8" s="14"/>
    </row>
    <row r="9" spans="1:30" s="242" customFormat="1" ht="15" x14ac:dyDescent="0.2">
      <c r="A9" s="285"/>
      <c r="B9" s="240"/>
      <c r="C9" s="241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14"/>
      <c r="Q9" s="14"/>
      <c r="R9" s="14"/>
      <c r="S9" s="14"/>
      <c r="T9" s="14"/>
      <c r="U9" s="283"/>
      <c r="V9" s="303"/>
      <c r="W9" s="14"/>
      <c r="X9" s="247"/>
      <c r="Y9" s="14"/>
      <c r="Z9" s="14"/>
      <c r="AA9" s="261"/>
      <c r="AB9" s="14"/>
      <c r="AC9" s="14"/>
      <c r="AD9" s="14"/>
    </row>
    <row r="10" spans="1:30" s="242" customFormat="1" ht="49.5" customHeight="1" x14ac:dyDescent="0.25">
      <c r="A10" s="285"/>
      <c r="B10" s="240"/>
      <c r="C10" s="404" t="s">
        <v>375</v>
      </c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2"/>
      <c r="V10" s="303"/>
      <c r="W10" s="14"/>
      <c r="X10" s="247"/>
      <c r="Y10" s="14"/>
      <c r="Z10" s="14"/>
      <c r="AA10" s="261"/>
      <c r="AB10" s="14"/>
      <c r="AC10" s="14"/>
      <c r="AD10" s="14"/>
    </row>
    <row r="11" spans="1:30" s="242" customFormat="1" ht="15.75" x14ac:dyDescent="0.25">
      <c r="A11" s="285"/>
      <c r="B11" s="240"/>
      <c r="C11" s="404" t="s">
        <v>371</v>
      </c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2"/>
      <c r="V11" s="303"/>
      <c r="W11" s="14"/>
      <c r="X11" s="247"/>
      <c r="Y11" s="14"/>
      <c r="Z11" s="14"/>
      <c r="AA11" s="261"/>
      <c r="AB11" s="14"/>
      <c r="AC11" s="14"/>
      <c r="AD11" s="14"/>
    </row>
    <row r="12" spans="1:30" s="242" customFormat="1" ht="15.75" x14ac:dyDescent="0.25">
      <c r="A12" s="285"/>
      <c r="B12" s="240"/>
      <c r="C12" s="404" t="s">
        <v>378</v>
      </c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351"/>
      <c r="U12" s="352"/>
      <c r="V12" s="303"/>
      <c r="W12" s="14"/>
      <c r="X12" s="247"/>
      <c r="Y12" s="14"/>
      <c r="Z12" s="14"/>
      <c r="AA12" s="261"/>
      <c r="AB12" s="14"/>
      <c r="AC12" s="14"/>
      <c r="AD12" s="14"/>
    </row>
    <row r="13" spans="1:30" s="47" customFormat="1" ht="15.75" x14ac:dyDescent="0.25">
      <c r="A13" s="57"/>
      <c r="B13" s="58"/>
      <c r="C13" s="58"/>
      <c r="D13" s="58"/>
      <c r="E13" s="400"/>
      <c r="F13" s="400"/>
      <c r="G13" s="400"/>
      <c r="H13" s="400"/>
      <c r="I13" s="400"/>
      <c r="J13" s="400"/>
      <c r="K13" s="400"/>
      <c r="L13" s="400"/>
      <c r="M13" s="400"/>
      <c r="N13" s="400"/>
      <c r="O13" s="278"/>
      <c r="P13" s="58"/>
      <c r="Q13" s="58"/>
      <c r="R13" s="58"/>
      <c r="S13" s="58"/>
      <c r="T13" s="58"/>
      <c r="U13" s="286"/>
      <c r="V13" s="304"/>
      <c r="W13" s="58"/>
      <c r="X13" s="249"/>
      <c r="Y13" s="249"/>
      <c r="Z13" s="58"/>
      <c r="AA13" s="262"/>
      <c r="AB13" s="58"/>
      <c r="AC13" s="58"/>
      <c r="AD13" s="58"/>
    </row>
    <row r="14" spans="1:30" ht="15.75" x14ac:dyDescent="0.25">
      <c r="A14" s="287"/>
      <c r="B14" s="181"/>
      <c r="C14" s="48" t="s">
        <v>3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0"/>
      <c r="O14" s="181"/>
      <c r="P14" s="181"/>
      <c r="Q14" s="181"/>
      <c r="R14" s="181"/>
      <c r="S14" s="181"/>
      <c r="T14" s="181"/>
      <c r="U14" s="288">
        <f>S15+U15</f>
        <v>0</v>
      </c>
      <c r="V14" s="298"/>
      <c r="W14" s="58"/>
      <c r="X14" s="249"/>
      <c r="Y14" s="249"/>
      <c r="Z14" s="58"/>
      <c r="AA14" s="262"/>
      <c r="AB14" s="14"/>
      <c r="AC14" s="14"/>
      <c r="AD14" s="14"/>
    </row>
    <row r="15" spans="1:30" ht="15.75" x14ac:dyDescent="0.25">
      <c r="A15" s="287"/>
      <c r="B15" s="181"/>
      <c r="C15" s="192"/>
      <c r="D15" s="19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1"/>
      <c r="Q15" s="181"/>
      <c r="R15" s="181"/>
      <c r="S15" s="183">
        <f>SUM(S16:S89)</f>
        <v>0</v>
      </c>
      <c r="T15" s="181"/>
      <c r="U15" s="289">
        <f>SUM(U16:U89)</f>
        <v>0</v>
      </c>
      <c r="V15" s="421" t="s">
        <v>388</v>
      </c>
      <c r="W15" s="58"/>
      <c r="X15" s="250"/>
      <c r="Y15" s="250"/>
      <c r="Z15" s="58"/>
      <c r="AA15" s="263"/>
      <c r="AB15" s="14"/>
      <c r="AC15" s="14"/>
      <c r="AD15" s="14"/>
    </row>
    <row r="16" spans="1:30" x14ac:dyDescent="0.2">
      <c r="A16" s="285"/>
      <c r="B16" s="14"/>
      <c r="C16" s="203" t="s">
        <v>210</v>
      </c>
      <c r="D16" s="43"/>
      <c r="E16" s="42"/>
      <c r="F16" s="43"/>
      <c r="G16" s="42"/>
      <c r="H16" s="43"/>
      <c r="I16" s="42"/>
      <c r="J16" s="43"/>
      <c r="K16" s="42"/>
      <c r="L16" s="43"/>
      <c r="M16" s="42"/>
      <c r="N16" s="43"/>
      <c r="O16" s="43"/>
      <c r="P16" s="14"/>
      <c r="Q16" s="14"/>
      <c r="R16" s="14"/>
      <c r="S16" s="14"/>
      <c r="T16" s="14"/>
      <c r="U16" s="283"/>
      <c r="V16" s="283"/>
      <c r="W16" s="14"/>
      <c r="X16" s="14"/>
      <c r="Y16" s="14"/>
      <c r="Z16" s="260"/>
      <c r="AA16" s="264"/>
      <c r="AB16" s="265"/>
      <c r="AC16" s="14"/>
      <c r="AD16" s="14"/>
    </row>
    <row r="17" spans="1:30" x14ac:dyDescent="0.2">
      <c r="A17" s="408">
        <v>1</v>
      </c>
      <c r="B17" s="185"/>
      <c r="C17" s="361" t="s">
        <v>151</v>
      </c>
      <c r="D17" s="362"/>
      <c r="E17" s="362"/>
      <c r="F17" s="362"/>
      <c r="G17" s="362"/>
      <c r="H17" s="362"/>
      <c r="I17" s="362"/>
      <c r="J17" s="362"/>
      <c r="K17" s="362"/>
      <c r="L17" s="362"/>
      <c r="M17" s="362"/>
      <c r="N17" s="363"/>
      <c r="O17" s="209" t="s">
        <v>96</v>
      </c>
      <c r="P17" s="216">
        <v>0</v>
      </c>
      <c r="Q17" s="62" t="s">
        <v>79</v>
      </c>
      <c r="R17" s="67" t="s">
        <v>94</v>
      </c>
      <c r="S17" s="67" t="s">
        <v>94</v>
      </c>
      <c r="T17" s="67" t="s">
        <v>94</v>
      </c>
      <c r="U17" s="67" t="s">
        <v>94</v>
      </c>
      <c r="V17" s="312"/>
      <c r="W17" s="202"/>
      <c r="X17" s="211"/>
      <c r="Y17" s="211"/>
      <c r="Z17" s="252"/>
      <c r="AA17" s="253"/>
      <c r="AB17" s="266"/>
      <c r="AC17" s="14"/>
      <c r="AD17" s="14"/>
    </row>
    <row r="18" spans="1:30" x14ac:dyDescent="0.2">
      <c r="A18" s="409"/>
      <c r="B18" s="190"/>
      <c r="C18" s="186" t="s">
        <v>80</v>
      </c>
      <c r="D18" s="43"/>
      <c r="E18" s="42" t="s">
        <v>81</v>
      </c>
      <c r="F18" s="43">
        <v>1</v>
      </c>
      <c r="G18" s="42" t="s">
        <v>82</v>
      </c>
      <c r="H18" s="43">
        <v>0</v>
      </c>
      <c r="I18" s="42" t="s">
        <v>83</v>
      </c>
      <c r="J18" s="43">
        <v>0</v>
      </c>
      <c r="K18" s="42" t="s">
        <v>84</v>
      </c>
      <c r="L18" s="43">
        <v>0</v>
      </c>
      <c r="M18" s="42"/>
      <c r="N18" s="187"/>
      <c r="O18" s="43"/>
      <c r="P18" s="14"/>
      <c r="Q18" s="14"/>
      <c r="R18" s="177"/>
      <c r="S18" s="14"/>
      <c r="T18" s="14"/>
      <c r="U18" s="283"/>
      <c r="V18" s="299"/>
      <c r="W18" s="14"/>
      <c r="X18" s="14"/>
      <c r="Y18" s="14"/>
      <c r="Z18" s="14"/>
      <c r="AA18" s="261"/>
      <c r="AB18" s="14"/>
      <c r="AC18" s="14"/>
      <c r="AD18" s="14"/>
    </row>
    <row r="19" spans="1:30" x14ac:dyDescent="0.2">
      <c r="A19" s="410"/>
      <c r="B19" s="189"/>
      <c r="C19" s="387"/>
      <c r="D19" s="388"/>
      <c r="E19" s="388"/>
      <c r="F19" s="388"/>
      <c r="G19" s="388"/>
      <c r="H19" s="388"/>
      <c r="I19" s="388"/>
      <c r="J19" s="388"/>
      <c r="K19" s="388"/>
      <c r="L19" s="388"/>
      <c r="M19" s="388"/>
      <c r="N19" s="389"/>
      <c r="O19" s="205"/>
      <c r="P19" s="14"/>
      <c r="Q19" s="14"/>
      <c r="R19" s="177"/>
      <c r="S19" s="14"/>
      <c r="T19" s="14"/>
      <c r="U19" s="283"/>
      <c r="V19" s="299"/>
      <c r="W19" s="14"/>
      <c r="X19" s="14"/>
      <c r="Y19" s="14"/>
      <c r="Z19" s="14"/>
      <c r="AA19" s="261"/>
      <c r="AB19" s="14"/>
      <c r="AC19" s="14"/>
      <c r="AD19" s="14"/>
    </row>
    <row r="20" spans="1:30" ht="15" customHeight="1" x14ac:dyDescent="0.2">
      <c r="A20" s="408">
        <v>2</v>
      </c>
      <c r="B20" s="185"/>
      <c r="C20" s="361" t="s">
        <v>152</v>
      </c>
      <c r="D20" s="362"/>
      <c r="E20" s="362"/>
      <c r="F20" s="362"/>
      <c r="G20" s="362"/>
      <c r="H20" s="362"/>
      <c r="I20" s="362"/>
      <c r="J20" s="362"/>
      <c r="K20" s="362"/>
      <c r="L20" s="362"/>
      <c r="M20" s="362"/>
      <c r="N20" s="363"/>
      <c r="O20" s="209" t="s">
        <v>96</v>
      </c>
      <c r="P20" s="64">
        <v>0</v>
      </c>
      <c r="Q20" s="62" t="s">
        <v>79</v>
      </c>
      <c r="R20" s="67" t="s">
        <v>94</v>
      </c>
      <c r="S20" s="67" t="s">
        <v>94</v>
      </c>
      <c r="T20" s="67" t="s">
        <v>94</v>
      </c>
      <c r="U20" s="67" t="s">
        <v>94</v>
      </c>
      <c r="V20" s="312"/>
      <c r="W20" s="202"/>
      <c r="X20" s="211"/>
      <c r="Y20" s="211"/>
      <c r="Z20" s="252"/>
      <c r="AA20" s="253"/>
      <c r="AB20" s="266"/>
      <c r="AC20" s="14"/>
      <c r="AD20" s="14"/>
    </row>
    <row r="21" spans="1:30" x14ac:dyDescent="0.2">
      <c r="A21" s="409"/>
      <c r="B21" s="190"/>
      <c r="C21" s="186" t="s">
        <v>80</v>
      </c>
      <c r="D21" s="43"/>
      <c r="E21" s="42" t="s">
        <v>81</v>
      </c>
      <c r="F21" s="43">
        <v>1</v>
      </c>
      <c r="G21" s="42" t="s">
        <v>82</v>
      </c>
      <c r="H21" s="43">
        <v>0</v>
      </c>
      <c r="I21" s="42" t="s">
        <v>83</v>
      </c>
      <c r="J21" s="43">
        <v>0</v>
      </c>
      <c r="K21" s="42" t="s">
        <v>84</v>
      </c>
      <c r="L21" s="43">
        <v>0</v>
      </c>
      <c r="M21" s="42"/>
      <c r="N21" s="187"/>
      <c r="O21" s="43"/>
      <c r="P21" s="14"/>
      <c r="Q21" s="14"/>
      <c r="R21" s="177"/>
      <c r="S21" s="14"/>
      <c r="T21" s="14"/>
      <c r="U21" s="283"/>
      <c r="V21" s="299"/>
      <c r="W21" s="14"/>
      <c r="X21" s="14"/>
      <c r="Y21" s="14"/>
      <c r="Z21" s="14"/>
      <c r="AA21" s="261"/>
      <c r="AB21" s="14"/>
      <c r="AC21" s="14"/>
      <c r="AD21" s="14"/>
    </row>
    <row r="22" spans="1:30" x14ac:dyDescent="0.2">
      <c r="A22" s="410"/>
      <c r="B22" s="189"/>
      <c r="C22" s="387"/>
      <c r="D22" s="388"/>
      <c r="E22" s="388"/>
      <c r="F22" s="388"/>
      <c r="G22" s="388"/>
      <c r="H22" s="388"/>
      <c r="I22" s="388"/>
      <c r="J22" s="388"/>
      <c r="K22" s="388"/>
      <c r="L22" s="388"/>
      <c r="M22" s="388"/>
      <c r="N22" s="389"/>
      <c r="O22" s="205"/>
      <c r="P22" s="14"/>
      <c r="Q22" s="14"/>
      <c r="R22" s="177"/>
      <c r="S22" s="14"/>
      <c r="T22" s="14"/>
      <c r="U22" s="283"/>
      <c r="V22" s="299"/>
      <c r="W22" s="14"/>
      <c r="X22" s="14"/>
      <c r="Y22" s="14"/>
      <c r="Z22" s="14"/>
      <c r="AA22" s="261"/>
      <c r="AB22" s="14"/>
      <c r="AC22" s="14"/>
      <c r="AD22" s="14"/>
    </row>
    <row r="23" spans="1:30" x14ac:dyDescent="0.2">
      <c r="A23" s="408">
        <v>3</v>
      </c>
      <c r="B23" s="185"/>
      <c r="C23" s="361" t="s">
        <v>153</v>
      </c>
      <c r="D23" s="362"/>
      <c r="E23" s="362"/>
      <c r="F23" s="362"/>
      <c r="G23" s="362"/>
      <c r="H23" s="362"/>
      <c r="I23" s="362"/>
      <c r="J23" s="362"/>
      <c r="K23" s="362"/>
      <c r="L23" s="362"/>
      <c r="M23" s="362"/>
      <c r="N23" s="363"/>
      <c r="O23" s="209" t="s">
        <v>96</v>
      </c>
      <c r="P23" s="64">
        <v>0</v>
      </c>
      <c r="Q23" s="62" t="s">
        <v>79</v>
      </c>
      <c r="R23" s="67" t="s">
        <v>94</v>
      </c>
      <c r="S23" s="67" t="s">
        <v>94</v>
      </c>
      <c r="T23" s="67" t="s">
        <v>94</v>
      </c>
      <c r="U23" s="67" t="s">
        <v>94</v>
      </c>
      <c r="V23" s="312"/>
      <c r="W23" s="202"/>
      <c r="X23" s="211"/>
      <c r="Y23" s="211"/>
      <c r="Z23" s="252"/>
      <c r="AA23" s="253"/>
      <c r="AB23" s="266"/>
      <c r="AC23" s="14"/>
      <c r="AD23" s="14"/>
    </row>
    <row r="24" spans="1:30" x14ac:dyDescent="0.2">
      <c r="A24" s="409"/>
      <c r="B24" s="190"/>
      <c r="C24" s="186" t="s">
        <v>80</v>
      </c>
      <c r="D24" s="43"/>
      <c r="E24" s="42" t="s">
        <v>81</v>
      </c>
      <c r="F24" s="43">
        <v>1</v>
      </c>
      <c r="G24" s="42" t="s">
        <v>82</v>
      </c>
      <c r="H24" s="43">
        <v>0</v>
      </c>
      <c r="I24" s="42" t="s">
        <v>83</v>
      </c>
      <c r="J24" s="43">
        <v>0</v>
      </c>
      <c r="K24" s="42" t="s">
        <v>84</v>
      </c>
      <c r="L24" s="43">
        <v>0</v>
      </c>
      <c r="M24" s="42"/>
      <c r="N24" s="187"/>
      <c r="O24" s="43"/>
      <c r="P24" s="14"/>
      <c r="Q24" s="14"/>
      <c r="R24" s="177"/>
      <c r="S24" s="14"/>
      <c r="T24" s="14"/>
      <c r="U24" s="283"/>
      <c r="V24" s="299"/>
      <c r="W24" s="14"/>
      <c r="X24" s="14"/>
      <c r="Y24" s="14"/>
      <c r="Z24" s="14"/>
      <c r="AA24" s="261"/>
      <c r="AB24" s="14"/>
      <c r="AC24" s="14"/>
      <c r="AD24" s="14"/>
    </row>
    <row r="25" spans="1:30" x14ac:dyDescent="0.2">
      <c r="A25" s="410"/>
      <c r="B25" s="189"/>
      <c r="C25" s="387"/>
      <c r="D25" s="388"/>
      <c r="E25" s="388"/>
      <c r="F25" s="388"/>
      <c r="G25" s="388"/>
      <c r="H25" s="388"/>
      <c r="I25" s="388"/>
      <c r="J25" s="388"/>
      <c r="K25" s="388"/>
      <c r="L25" s="388"/>
      <c r="M25" s="388"/>
      <c r="N25" s="389"/>
      <c r="O25" s="205"/>
      <c r="P25" s="14"/>
      <c r="Q25" s="14"/>
      <c r="R25" s="177"/>
      <c r="S25" s="14"/>
      <c r="T25" s="14"/>
      <c r="U25" s="283"/>
      <c r="V25" s="299"/>
      <c r="W25" s="14"/>
      <c r="X25" s="14"/>
      <c r="Y25" s="14"/>
      <c r="Z25" s="14"/>
      <c r="AA25" s="261"/>
      <c r="AB25" s="14"/>
      <c r="AC25" s="14"/>
      <c r="AD25" s="14"/>
    </row>
    <row r="26" spans="1:30" x14ac:dyDescent="0.2">
      <c r="A26" s="408">
        <v>4</v>
      </c>
      <c r="B26" s="185"/>
      <c r="C26" s="361" t="s">
        <v>154</v>
      </c>
      <c r="D26" s="362"/>
      <c r="E26" s="362"/>
      <c r="F26" s="362"/>
      <c r="G26" s="362"/>
      <c r="H26" s="362"/>
      <c r="I26" s="362"/>
      <c r="J26" s="362"/>
      <c r="K26" s="362"/>
      <c r="L26" s="362"/>
      <c r="M26" s="362"/>
      <c r="N26" s="363"/>
      <c r="O26" s="209" t="s">
        <v>96</v>
      </c>
      <c r="P26" s="64">
        <f>D27+F27+H27+J27+L27+N27</f>
        <v>9</v>
      </c>
      <c r="Q26" s="62" t="s">
        <v>79</v>
      </c>
      <c r="R26" s="74"/>
      <c r="S26" s="65">
        <f>P26*R26</f>
        <v>0</v>
      </c>
      <c r="T26" s="66"/>
      <c r="U26" s="65">
        <f>P26*T26</f>
        <v>0</v>
      </c>
      <c r="V26" s="305"/>
      <c r="W26" s="202"/>
      <c r="X26" s="211"/>
      <c r="Y26" s="211"/>
      <c r="Z26" s="252"/>
      <c r="AA26" s="253"/>
      <c r="AB26" s="266"/>
      <c r="AC26" s="14"/>
      <c r="AD26" s="14"/>
    </row>
    <row r="27" spans="1:30" x14ac:dyDescent="0.2">
      <c r="A27" s="409"/>
      <c r="B27" s="190"/>
      <c r="C27" s="186" t="s">
        <v>80</v>
      </c>
      <c r="D27" s="43"/>
      <c r="E27" s="42" t="s">
        <v>81</v>
      </c>
      <c r="F27" s="43">
        <v>3</v>
      </c>
      <c r="G27" s="42" t="s">
        <v>82</v>
      </c>
      <c r="H27" s="43">
        <v>4</v>
      </c>
      <c r="I27" s="42" t="s">
        <v>83</v>
      </c>
      <c r="J27" s="43">
        <v>2</v>
      </c>
      <c r="K27" s="42" t="s">
        <v>84</v>
      </c>
      <c r="L27" s="43">
        <v>0</v>
      </c>
      <c r="M27" s="42"/>
      <c r="N27" s="187"/>
      <c r="O27" s="43"/>
      <c r="P27" s="14"/>
      <c r="Q27" s="14"/>
      <c r="R27" s="177"/>
      <c r="S27" s="14"/>
      <c r="T27" s="14"/>
      <c r="U27" s="283"/>
      <c r="V27" s="299"/>
      <c r="W27" s="14"/>
      <c r="X27" s="14"/>
      <c r="Y27" s="14"/>
      <c r="Z27" s="14"/>
      <c r="AA27" s="261"/>
      <c r="AB27" s="14"/>
      <c r="AC27" s="14"/>
      <c r="AD27" s="14"/>
    </row>
    <row r="28" spans="1:30" x14ac:dyDescent="0.2">
      <c r="A28" s="410"/>
      <c r="B28" s="189"/>
      <c r="C28" s="345"/>
      <c r="D28" s="346"/>
      <c r="E28" s="346"/>
      <c r="F28" s="346"/>
      <c r="G28" s="346"/>
      <c r="H28" s="346"/>
      <c r="I28" s="346"/>
      <c r="J28" s="346"/>
      <c r="K28" s="346"/>
      <c r="L28" s="346"/>
      <c r="M28" s="346"/>
      <c r="N28" s="347"/>
      <c r="O28" s="205"/>
      <c r="P28" s="14"/>
      <c r="Q28" s="14"/>
      <c r="R28" s="177"/>
      <c r="S28" s="14"/>
      <c r="T28" s="14"/>
      <c r="U28" s="283"/>
      <c r="V28" s="299"/>
      <c r="W28" s="14"/>
      <c r="X28" s="14"/>
      <c r="Y28" s="14"/>
      <c r="Z28" s="14"/>
      <c r="AA28" s="261"/>
      <c r="AB28" s="14"/>
      <c r="AC28" s="14"/>
      <c r="AD28" s="14"/>
    </row>
    <row r="29" spans="1:30" x14ac:dyDescent="0.2">
      <c r="A29" s="408">
        <v>5</v>
      </c>
      <c r="B29" s="185"/>
      <c r="C29" s="361" t="s">
        <v>382</v>
      </c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3"/>
      <c r="O29" s="209" t="s">
        <v>96</v>
      </c>
      <c r="P29" s="64">
        <f>D30+F30+H30+J30+L30+N30</f>
        <v>9</v>
      </c>
      <c r="Q29" s="62" t="s">
        <v>79</v>
      </c>
      <c r="R29" s="74"/>
      <c r="S29" s="65">
        <f>P29*R29</f>
        <v>0</v>
      </c>
      <c r="T29" s="67" t="s">
        <v>94</v>
      </c>
      <c r="U29" s="67" t="s">
        <v>94</v>
      </c>
      <c r="V29" s="313"/>
      <c r="W29" s="202"/>
      <c r="X29" s="211"/>
      <c r="Y29" s="211"/>
      <c r="Z29" s="252"/>
      <c r="AA29" s="253"/>
      <c r="AB29" s="266"/>
      <c r="AC29" s="14"/>
      <c r="AD29" s="14"/>
    </row>
    <row r="30" spans="1:30" x14ac:dyDescent="0.2">
      <c r="A30" s="409"/>
      <c r="B30" s="190"/>
      <c r="C30" s="186" t="s">
        <v>80</v>
      </c>
      <c r="D30" s="43"/>
      <c r="E30" s="42" t="s">
        <v>81</v>
      </c>
      <c r="F30" s="43">
        <v>3</v>
      </c>
      <c r="G30" s="42" t="s">
        <v>82</v>
      </c>
      <c r="H30" s="43">
        <v>4</v>
      </c>
      <c r="I30" s="42" t="s">
        <v>83</v>
      </c>
      <c r="J30" s="43">
        <v>2</v>
      </c>
      <c r="K30" s="42" t="s">
        <v>84</v>
      </c>
      <c r="L30" s="43">
        <v>0</v>
      </c>
      <c r="M30" s="42"/>
      <c r="N30" s="187"/>
      <c r="O30" s="43"/>
      <c r="P30" s="14"/>
      <c r="Q30" s="14"/>
      <c r="R30" s="177"/>
      <c r="S30" s="14"/>
      <c r="T30" s="14"/>
      <c r="U30" s="283"/>
      <c r="V30" s="299"/>
      <c r="W30" s="14"/>
      <c r="X30" s="14"/>
      <c r="Y30" s="14"/>
      <c r="Z30" s="14"/>
      <c r="AA30" s="261"/>
      <c r="AB30" s="14"/>
      <c r="AC30" s="14"/>
      <c r="AD30" s="14"/>
    </row>
    <row r="31" spans="1:30" x14ac:dyDescent="0.2">
      <c r="A31" s="410"/>
      <c r="B31" s="189"/>
      <c r="C31" s="345"/>
      <c r="D31" s="346"/>
      <c r="E31" s="346"/>
      <c r="F31" s="346"/>
      <c r="G31" s="346"/>
      <c r="H31" s="346"/>
      <c r="I31" s="346"/>
      <c r="J31" s="346"/>
      <c r="K31" s="346"/>
      <c r="L31" s="346"/>
      <c r="M31" s="346"/>
      <c r="N31" s="347"/>
      <c r="O31" s="205"/>
      <c r="P31" s="14"/>
      <c r="Q31" s="14"/>
      <c r="R31" s="177"/>
      <c r="S31" s="14"/>
      <c r="T31" s="14"/>
      <c r="U31" s="283"/>
      <c r="V31" s="299"/>
      <c r="W31" s="14"/>
      <c r="X31" s="14"/>
      <c r="Y31" s="14"/>
      <c r="Z31" s="14"/>
      <c r="AA31" s="261"/>
      <c r="AB31" s="14"/>
      <c r="AC31" s="14"/>
      <c r="AD31" s="14"/>
    </row>
    <row r="32" spans="1:30" x14ac:dyDescent="0.2">
      <c r="A32" s="408">
        <v>6</v>
      </c>
      <c r="B32" s="185"/>
      <c r="C32" s="361" t="s">
        <v>383</v>
      </c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3"/>
      <c r="O32" s="209" t="s">
        <v>96</v>
      </c>
      <c r="P32" s="64">
        <f>D33+F33+H33+J33+L33+N33</f>
        <v>9</v>
      </c>
      <c r="Q32" s="62" t="s">
        <v>79</v>
      </c>
      <c r="R32" s="74"/>
      <c r="S32" s="65">
        <f>P32*R32</f>
        <v>0</v>
      </c>
      <c r="T32" s="67" t="s">
        <v>94</v>
      </c>
      <c r="U32" s="67" t="s">
        <v>94</v>
      </c>
      <c r="V32" s="313"/>
      <c r="W32" s="202"/>
      <c r="X32" s="211"/>
      <c r="Y32" s="211"/>
      <c r="Z32" s="252"/>
      <c r="AA32" s="253"/>
      <c r="AB32" s="266"/>
      <c r="AC32" s="14"/>
      <c r="AD32" s="14"/>
    </row>
    <row r="33" spans="1:30" x14ac:dyDescent="0.2">
      <c r="A33" s="409"/>
      <c r="B33" s="190"/>
      <c r="C33" s="186" t="s">
        <v>80</v>
      </c>
      <c r="D33" s="43"/>
      <c r="E33" s="42" t="s">
        <v>81</v>
      </c>
      <c r="F33" s="43">
        <v>3</v>
      </c>
      <c r="G33" s="42" t="s">
        <v>82</v>
      </c>
      <c r="H33" s="43">
        <v>4</v>
      </c>
      <c r="I33" s="42" t="s">
        <v>83</v>
      </c>
      <c r="J33" s="43">
        <v>2</v>
      </c>
      <c r="K33" s="42" t="s">
        <v>84</v>
      </c>
      <c r="L33" s="43">
        <v>0</v>
      </c>
      <c r="M33" s="42"/>
      <c r="N33" s="187"/>
      <c r="O33" s="43"/>
      <c r="P33" s="14"/>
      <c r="Q33" s="14"/>
      <c r="R33" s="177"/>
      <c r="S33" s="14"/>
      <c r="T33" s="14"/>
      <c r="U33" s="283"/>
      <c r="V33" s="299"/>
      <c r="W33" s="14"/>
      <c r="X33" s="14"/>
      <c r="Y33" s="14"/>
      <c r="Z33" s="14"/>
      <c r="AA33" s="261"/>
      <c r="AB33" s="14"/>
      <c r="AC33" s="14"/>
      <c r="AD33" s="14"/>
    </row>
    <row r="34" spans="1:30" x14ac:dyDescent="0.2">
      <c r="A34" s="410"/>
      <c r="B34" s="189"/>
      <c r="C34" s="345"/>
      <c r="D34" s="346"/>
      <c r="E34" s="346"/>
      <c r="F34" s="346"/>
      <c r="G34" s="346"/>
      <c r="H34" s="346"/>
      <c r="I34" s="346"/>
      <c r="J34" s="346"/>
      <c r="K34" s="346"/>
      <c r="L34" s="346"/>
      <c r="M34" s="346"/>
      <c r="N34" s="347"/>
      <c r="O34" s="205"/>
      <c r="P34" s="14"/>
      <c r="Q34" s="14"/>
      <c r="R34" s="177"/>
      <c r="S34" s="14"/>
      <c r="T34" s="14"/>
      <c r="U34" s="283"/>
      <c r="V34" s="299"/>
      <c r="W34" s="14"/>
      <c r="X34" s="14"/>
      <c r="Y34" s="14"/>
      <c r="Z34" s="14"/>
      <c r="AA34" s="261"/>
      <c r="AB34" s="14"/>
      <c r="AC34" s="14"/>
      <c r="AD34" s="14"/>
    </row>
    <row r="35" spans="1:30" x14ac:dyDescent="0.2">
      <c r="A35" s="408">
        <v>7</v>
      </c>
      <c r="B35" s="185"/>
      <c r="C35" s="361" t="s">
        <v>386</v>
      </c>
      <c r="D35" s="362"/>
      <c r="E35" s="362"/>
      <c r="F35" s="362"/>
      <c r="G35" s="362"/>
      <c r="H35" s="362"/>
      <c r="I35" s="362"/>
      <c r="J35" s="362"/>
      <c r="K35" s="362"/>
      <c r="L35" s="362"/>
      <c r="M35" s="362"/>
      <c r="N35" s="363"/>
      <c r="O35" s="209" t="s">
        <v>96</v>
      </c>
      <c r="P35" s="216">
        <f>D36+F36+H36+J36+L36+N36</f>
        <v>9</v>
      </c>
      <c r="Q35" s="62" t="s">
        <v>79</v>
      </c>
      <c r="R35" s="74"/>
      <c r="S35" s="65">
        <f>P35*R35</f>
        <v>0</v>
      </c>
      <c r="T35" s="66"/>
      <c r="U35" s="65">
        <f>P35*T35</f>
        <v>0</v>
      </c>
      <c r="V35" s="313"/>
      <c r="W35" s="202"/>
      <c r="X35" s="211"/>
      <c r="Y35" s="211"/>
      <c r="Z35" s="252"/>
      <c r="AA35" s="253"/>
      <c r="AB35" s="266"/>
      <c r="AC35" s="14"/>
      <c r="AD35" s="14"/>
    </row>
    <row r="36" spans="1:30" x14ac:dyDescent="0.2">
      <c r="A36" s="409"/>
      <c r="B36" s="190"/>
      <c r="C36" s="186" t="s">
        <v>80</v>
      </c>
      <c r="D36" s="43"/>
      <c r="E36" s="42" t="s">
        <v>81</v>
      </c>
      <c r="F36" s="43">
        <v>9</v>
      </c>
      <c r="G36" s="42" t="s">
        <v>82</v>
      </c>
      <c r="H36" s="43">
        <v>0</v>
      </c>
      <c r="I36" s="42" t="s">
        <v>83</v>
      </c>
      <c r="J36" s="43">
        <v>0</v>
      </c>
      <c r="K36" s="42" t="s">
        <v>84</v>
      </c>
      <c r="L36" s="43">
        <v>0</v>
      </c>
      <c r="M36" s="42"/>
      <c r="N36" s="187"/>
      <c r="O36" s="43"/>
      <c r="P36" s="14"/>
      <c r="Q36" s="14"/>
      <c r="R36" s="177"/>
      <c r="S36" s="14"/>
      <c r="T36" s="14"/>
      <c r="U36" s="283"/>
      <c r="V36" s="299"/>
      <c r="W36" s="14"/>
      <c r="X36" s="14"/>
      <c r="Y36" s="14"/>
      <c r="Z36" s="14"/>
      <c r="AA36" s="261"/>
      <c r="AB36" s="14"/>
      <c r="AC36" s="14"/>
      <c r="AD36" s="14"/>
    </row>
    <row r="37" spans="1:30" x14ac:dyDescent="0.2">
      <c r="A37" s="410"/>
      <c r="B37" s="189"/>
      <c r="C37" s="345"/>
      <c r="D37" s="346"/>
      <c r="E37" s="346"/>
      <c r="F37" s="346"/>
      <c r="G37" s="346"/>
      <c r="H37" s="346"/>
      <c r="I37" s="346"/>
      <c r="J37" s="346"/>
      <c r="K37" s="346"/>
      <c r="L37" s="346"/>
      <c r="M37" s="346"/>
      <c r="N37" s="347"/>
      <c r="O37" s="205"/>
      <c r="P37" s="14"/>
      <c r="Q37" s="14"/>
      <c r="R37" s="177"/>
      <c r="S37" s="14"/>
      <c r="T37" s="14"/>
      <c r="U37" s="283"/>
      <c r="V37" s="299"/>
      <c r="W37" s="14"/>
      <c r="X37" s="14"/>
      <c r="Y37" s="14"/>
      <c r="Z37" s="14"/>
      <c r="AA37" s="261"/>
      <c r="AB37" s="14"/>
      <c r="AC37" s="14"/>
      <c r="AD37" s="14"/>
    </row>
    <row r="38" spans="1:30" x14ac:dyDescent="0.2">
      <c r="A38" s="408">
        <v>8</v>
      </c>
      <c r="B38" s="185"/>
      <c r="C38" s="361" t="s">
        <v>384</v>
      </c>
      <c r="D38" s="362"/>
      <c r="E38" s="362"/>
      <c r="F38" s="362"/>
      <c r="G38" s="362"/>
      <c r="H38" s="362"/>
      <c r="I38" s="362"/>
      <c r="J38" s="362"/>
      <c r="K38" s="362"/>
      <c r="L38" s="362"/>
      <c r="M38" s="362"/>
      <c r="N38" s="363"/>
      <c r="O38" s="209" t="s">
        <v>96</v>
      </c>
      <c r="P38" s="64">
        <f>D39+F39+H39+J39+L39+N39</f>
        <v>9</v>
      </c>
      <c r="Q38" s="62" t="s">
        <v>79</v>
      </c>
      <c r="R38" s="74"/>
      <c r="S38" s="65">
        <f>P38*R38</f>
        <v>0</v>
      </c>
      <c r="T38" s="67" t="s">
        <v>94</v>
      </c>
      <c r="U38" s="67" t="s">
        <v>94</v>
      </c>
      <c r="V38" s="313"/>
      <c r="W38" s="202"/>
      <c r="X38" s="211"/>
      <c r="Y38" s="211"/>
      <c r="Z38" s="252"/>
      <c r="AA38" s="253"/>
      <c r="AB38" s="266"/>
      <c r="AC38" s="14"/>
      <c r="AD38" s="14"/>
    </row>
    <row r="39" spans="1:30" x14ac:dyDescent="0.2">
      <c r="A39" s="409"/>
      <c r="B39" s="190"/>
      <c r="C39" s="186" t="s">
        <v>80</v>
      </c>
      <c r="D39" s="43"/>
      <c r="E39" s="42" t="s">
        <v>81</v>
      </c>
      <c r="F39" s="43">
        <v>9</v>
      </c>
      <c r="G39" s="42" t="s">
        <v>82</v>
      </c>
      <c r="H39" s="43">
        <v>0</v>
      </c>
      <c r="I39" s="42" t="s">
        <v>83</v>
      </c>
      <c r="J39" s="43">
        <v>0</v>
      </c>
      <c r="K39" s="42" t="s">
        <v>84</v>
      </c>
      <c r="L39" s="43">
        <v>0</v>
      </c>
      <c r="M39" s="42"/>
      <c r="N39" s="187"/>
      <c r="O39" s="43"/>
      <c r="P39" s="14"/>
      <c r="Q39" s="14"/>
      <c r="R39" s="177"/>
      <c r="S39" s="14"/>
      <c r="T39" s="14"/>
      <c r="U39" s="283"/>
      <c r="V39" s="299"/>
      <c r="W39" s="14"/>
      <c r="X39" s="14"/>
      <c r="Y39" s="14"/>
      <c r="Z39" s="14"/>
      <c r="AA39" s="261"/>
      <c r="AB39" s="14"/>
      <c r="AC39" s="14"/>
      <c r="AD39" s="14"/>
    </row>
    <row r="40" spans="1:30" x14ac:dyDescent="0.2">
      <c r="A40" s="410"/>
      <c r="B40" s="189"/>
      <c r="C40" s="345"/>
      <c r="D40" s="346"/>
      <c r="E40" s="346"/>
      <c r="F40" s="346"/>
      <c r="G40" s="346"/>
      <c r="H40" s="346"/>
      <c r="I40" s="346"/>
      <c r="J40" s="346"/>
      <c r="K40" s="346"/>
      <c r="L40" s="346"/>
      <c r="M40" s="346"/>
      <c r="N40" s="347"/>
      <c r="O40" s="205"/>
      <c r="P40" s="14"/>
      <c r="Q40" s="14"/>
      <c r="R40" s="177"/>
      <c r="S40" s="14"/>
      <c r="T40" s="14"/>
      <c r="U40" s="283"/>
      <c r="V40" s="299"/>
      <c r="W40" s="14"/>
      <c r="X40" s="14"/>
      <c r="Y40" s="14"/>
      <c r="Z40" s="14"/>
      <c r="AA40" s="261"/>
      <c r="AB40" s="14"/>
      <c r="AC40" s="14"/>
      <c r="AD40" s="14"/>
    </row>
    <row r="41" spans="1:30" x14ac:dyDescent="0.2">
      <c r="A41" s="408">
        <v>9</v>
      </c>
      <c r="B41" s="185"/>
      <c r="C41" s="361" t="s">
        <v>387</v>
      </c>
      <c r="D41" s="362"/>
      <c r="E41" s="362"/>
      <c r="F41" s="362"/>
      <c r="G41" s="362"/>
      <c r="H41" s="362"/>
      <c r="I41" s="362"/>
      <c r="J41" s="362"/>
      <c r="K41" s="362"/>
      <c r="L41" s="362"/>
      <c r="M41" s="362"/>
      <c r="N41" s="363"/>
      <c r="O41" s="209" t="s">
        <v>96</v>
      </c>
      <c r="P41" s="64">
        <f>D42+F42+H42+J42+L42+N42</f>
        <v>9</v>
      </c>
      <c r="Q41" s="62" t="s">
        <v>79</v>
      </c>
      <c r="R41" s="74"/>
      <c r="S41" s="65">
        <f>P41*R41</f>
        <v>0</v>
      </c>
      <c r="T41" s="66"/>
      <c r="U41" s="65">
        <f>P41*T41</f>
        <v>0</v>
      </c>
      <c r="V41" s="313"/>
      <c r="W41" s="202"/>
      <c r="X41" s="211"/>
      <c r="Y41" s="211"/>
      <c r="Z41" s="252"/>
      <c r="AA41" s="253"/>
      <c r="AB41" s="266"/>
      <c r="AC41" s="14"/>
      <c r="AD41" s="14"/>
    </row>
    <row r="42" spans="1:30" x14ac:dyDescent="0.2">
      <c r="A42" s="409"/>
      <c r="B42" s="190"/>
      <c r="C42" s="186" t="s">
        <v>80</v>
      </c>
      <c r="D42" s="43"/>
      <c r="E42" s="42" t="s">
        <v>81</v>
      </c>
      <c r="F42" s="43">
        <v>9</v>
      </c>
      <c r="G42" s="42" t="s">
        <v>82</v>
      </c>
      <c r="H42" s="43">
        <v>0</v>
      </c>
      <c r="I42" s="42" t="s">
        <v>83</v>
      </c>
      <c r="J42" s="43">
        <v>0</v>
      </c>
      <c r="K42" s="42" t="s">
        <v>84</v>
      </c>
      <c r="L42" s="43">
        <v>0</v>
      </c>
      <c r="M42" s="42"/>
      <c r="N42" s="187"/>
      <c r="O42" s="43"/>
      <c r="P42" s="14"/>
      <c r="Q42" s="14"/>
      <c r="R42" s="177"/>
      <c r="S42" s="14"/>
      <c r="T42" s="14"/>
      <c r="U42" s="283"/>
      <c r="V42" s="299"/>
      <c r="W42" s="14"/>
      <c r="X42" s="14"/>
      <c r="Y42" s="14"/>
      <c r="Z42" s="14"/>
      <c r="AA42" s="261"/>
      <c r="AB42" s="14"/>
      <c r="AC42" s="14"/>
      <c r="AD42" s="14"/>
    </row>
    <row r="43" spans="1:30" x14ac:dyDescent="0.2">
      <c r="A43" s="410"/>
      <c r="B43" s="189"/>
      <c r="C43" s="345"/>
      <c r="D43" s="346"/>
      <c r="E43" s="346"/>
      <c r="F43" s="346"/>
      <c r="G43" s="346"/>
      <c r="H43" s="346"/>
      <c r="I43" s="346"/>
      <c r="J43" s="346"/>
      <c r="K43" s="346"/>
      <c r="L43" s="346"/>
      <c r="M43" s="346"/>
      <c r="N43" s="347"/>
      <c r="O43" s="205"/>
      <c r="P43" s="14"/>
      <c r="Q43" s="14"/>
      <c r="R43" s="177"/>
      <c r="S43" s="14"/>
      <c r="T43" s="14"/>
      <c r="U43" s="283"/>
      <c r="V43" s="299"/>
      <c r="W43" s="14"/>
      <c r="X43" s="14"/>
      <c r="Y43" s="14"/>
      <c r="Z43" s="14"/>
      <c r="AA43" s="261"/>
      <c r="AB43" s="14"/>
      <c r="AC43" s="14"/>
      <c r="AD43" s="14"/>
    </row>
    <row r="44" spans="1:30" x14ac:dyDescent="0.2">
      <c r="A44" s="408">
        <v>10</v>
      </c>
      <c r="B44" s="185"/>
      <c r="C44" s="361" t="s">
        <v>155</v>
      </c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3"/>
      <c r="O44" s="209" t="s">
        <v>96</v>
      </c>
      <c r="P44" s="64">
        <f>D45+F45+H45+J45+L45+N45</f>
        <v>9</v>
      </c>
      <c r="Q44" s="62" t="s">
        <v>79</v>
      </c>
      <c r="R44" s="74"/>
      <c r="S44" s="65">
        <f>P44*R44</f>
        <v>0</v>
      </c>
      <c r="T44" s="66"/>
      <c r="U44" s="65">
        <f>P44*T44</f>
        <v>0</v>
      </c>
      <c r="V44" s="305"/>
      <c r="W44" s="202"/>
      <c r="X44" s="211"/>
      <c r="Y44" s="211"/>
      <c r="Z44" s="252"/>
      <c r="AA44" s="253"/>
      <c r="AB44" s="266"/>
      <c r="AC44" s="14"/>
      <c r="AD44" s="14"/>
    </row>
    <row r="45" spans="1:30" x14ac:dyDescent="0.2">
      <c r="A45" s="409"/>
      <c r="B45" s="190"/>
      <c r="C45" s="186" t="s">
        <v>80</v>
      </c>
      <c r="D45" s="43"/>
      <c r="E45" s="42" t="s">
        <v>81</v>
      </c>
      <c r="F45" s="43">
        <v>9</v>
      </c>
      <c r="G45" s="42" t="s">
        <v>82</v>
      </c>
      <c r="H45" s="43">
        <v>0</v>
      </c>
      <c r="I45" s="42" t="s">
        <v>83</v>
      </c>
      <c r="J45" s="43">
        <v>0</v>
      </c>
      <c r="K45" s="42" t="s">
        <v>84</v>
      </c>
      <c r="L45" s="43">
        <v>0</v>
      </c>
      <c r="M45" s="42"/>
      <c r="N45" s="187"/>
      <c r="O45" s="43"/>
      <c r="P45" s="14"/>
      <c r="Q45" s="14"/>
      <c r="R45" s="177"/>
      <c r="S45" s="14"/>
      <c r="T45" s="14"/>
      <c r="U45" s="283"/>
      <c r="V45" s="299"/>
      <c r="W45" s="14"/>
      <c r="X45" s="14"/>
      <c r="Y45" s="14"/>
      <c r="Z45" s="14"/>
      <c r="AA45" s="261"/>
      <c r="AB45" s="14"/>
      <c r="AC45" s="14"/>
      <c r="AD45" s="14"/>
    </row>
    <row r="46" spans="1:30" x14ac:dyDescent="0.2">
      <c r="A46" s="410"/>
      <c r="B46" s="189"/>
      <c r="C46" s="345"/>
      <c r="D46" s="346"/>
      <c r="E46" s="346"/>
      <c r="F46" s="346"/>
      <c r="G46" s="346"/>
      <c r="H46" s="346"/>
      <c r="I46" s="346"/>
      <c r="J46" s="346"/>
      <c r="K46" s="346"/>
      <c r="L46" s="346"/>
      <c r="M46" s="346"/>
      <c r="N46" s="347"/>
      <c r="O46" s="205"/>
      <c r="P46" s="14"/>
      <c r="Q46" s="14"/>
      <c r="R46" s="177"/>
      <c r="S46" s="14"/>
      <c r="T46" s="14"/>
      <c r="U46" s="283"/>
      <c r="V46" s="299"/>
      <c r="W46" s="14"/>
      <c r="X46" s="14"/>
      <c r="Y46" s="14"/>
      <c r="Z46" s="14"/>
      <c r="AA46" s="261"/>
      <c r="AB46" s="14"/>
      <c r="AC46" s="14"/>
      <c r="AD46" s="14"/>
    </row>
    <row r="47" spans="1:30" x14ac:dyDescent="0.2">
      <c r="A47" s="408">
        <v>11</v>
      </c>
      <c r="B47" s="185"/>
      <c r="C47" s="361" t="s">
        <v>156</v>
      </c>
      <c r="D47" s="362"/>
      <c r="E47" s="362"/>
      <c r="F47" s="362"/>
      <c r="G47" s="362"/>
      <c r="H47" s="362"/>
      <c r="I47" s="362"/>
      <c r="J47" s="362"/>
      <c r="K47" s="362"/>
      <c r="L47" s="362"/>
      <c r="M47" s="362"/>
      <c r="N47" s="363"/>
      <c r="O47" s="209" t="s">
        <v>96</v>
      </c>
      <c r="P47" s="64">
        <f>D48+F48+H48+J48+L48+N48</f>
        <v>9</v>
      </c>
      <c r="Q47" s="62" t="s">
        <v>79</v>
      </c>
      <c r="R47" s="74"/>
      <c r="S47" s="65">
        <f>P47*R47</f>
        <v>0</v>
      </c>
      <c r="T47" s="66"/>
      <c r="U47" s="65">
        <f>P47*T47</f>
        <v>0</v>
      </c>
      <c r="V47" s="305"/>
      <c r="W47" s="202"/>
      <c r="X47" s="211"/>
      <c r="Y47" s="211"/>
      <c r="Z47" s="252"/>
      <c r="AA47" s="253"/>
      <c r="AB47" s="266"/>
      <c r="AC47" s="14"/>
      <c r="AD47" s="14"/>
    </row>
    <row r="48" spans="1:30" x14ac:dyDescent="0.2">
      <c r="A48" s="409"/>
      <c r="B48" s="190"/>
      <c r="C48" s="186" t="s">
        <v>80</v>
      </c>
      <c r="D48" s="43"/>
      <c r="E48" s="42" t="s">
        <v>81</v>
      </c>
      <c r="F48" s="43">
        <v>9</v>
      </c>
      <c r="G48" s="42" t="s">
        <v>82</v>
      </c>
      <c r="H48" s="43">
        <v>0</v>
      </c>
      <c r="I48" s="42" t="s">
        <v>83</v>
      </c>
      <c r="J48" s="43">
        <v>0</v>
      </c>
      <c r="K48" s="42" t="s">
        <v>84</v>
      </c>
      <c r="L48" s="43">
        <v>0</v>
      </c>
      <c r="M48" s="42"/>
      <c r="N48" s="187"/>
      <c r="O48" s="43"/>
      <c r="P48" s="14"/>
      <c r="Q48" s="14"/>
      <c r="R48" s="177"/>
      <c r="S48" s="14"/>
      <c r="T48" s="14"/>
      <c r="U48" s="283"/>
      <c r="V48" s="299"/>
      <c r="W48" s="14"/>
      <c r="X48" s="14"/>
      <c r="Y48" s="14"/>
      <c r="Z48" s="14"/>
      <c r="AA48" s="253"/>
      <c r="AB48" s="14"/>
      <c r="AC48" s="14"/>
      <c r="AD48" s="14"/>
    </row>
    <row r="49" spans="1:30" x14ac:dyDescent="0.2">
      <c r="A49" s="410"/>
      <c r="B49" s="189"/>
      <c r="C49" s="345"/>
      <c r="D49" s="346"/>
      <c r="E49" s="346"/>
      <c r="F49" s="346"/>
      <c r="G49" s="346"/>
      <c r="H49" s="346"/>
      <c r="I49" s="346"/>
      <c r="J49" s="346"/>
      <c r="K49" s="346"/>
      <c r="L49" s="346"/>
      <c r="M49" s="346"/>
      <c r="N49" s="347"/>
      <c r="O49" s="205"/>
      <c r="P49" s="14"/>
      <c r="Q49" s="14"/>
      <c r="R49" s="177"/>
      <c r="S49" s="14"/>
      <c r="T49" s="14"/>
      <c r="U49" s="283"/>
      <c r="V49" s="299"/>
      <c r="W49" s="14"/>
      <c r="X49" s="14"/>
      <c r="Y49" s="14"/>
      <c r="Z49" s="14"/>
      <c r="AA49" s="253"/>
      <c r="AB49" s="14"/>
      <c r="AC49" s="14"/>
      <c r="AD49" s="14"/>
    </row>
    <row r="50" spans="1:30" x14ac:dyDescent="0.2">
      <c r="A50" s="408">
        <v>12</v>
      </c>
      <c r="B50" s="185"/>
      <c r="C50" s="361" t="s">
        <v>385</v>
      </c>
      <c r="D50" s="362"/>
      <c r="E50" s="362"/>
      <c r="F50" s="362"/>
      <c r="G50" s="362"/>
      <c r="H50" s="362"/>
      <c r="I50" s="362"/>
      <c r="J50" s="362"/>
      <c r="K50" s="362"/>
      <c r="L50" s="362"/>
      <c r="M50" s="362"/>
      <c r="N50" s="363"/>
      <c r="O50" s="209" t="s">
        <v>96</v>
      </c>
      <c r="P50" s="64">
        <f>D51+F51+H51+J51+L51+N51</f>
        <v>9</v>
      </c>
      <c r="Q50" s="62" t="s">
        <v>79</v>
      </c>
      <c r="R50" s="74"/>
      <c r="S50" s="65">
        <f>P50*R50</f>
        <v>0</v>
      </c>
      <c r="T50" s="67" t="s">
        <v>94</v>
      </c>
      <c r="U50" s="67" t="s">
        <v>94</v>
      </c>
      <c r="V50" s="313"/>
      <c r="W50" s="202"/>
      <c r="X50" s="211"/>
      <c r="Y50" s="211"/>
      <c r="Z50" s="252"/>
      <c r="AA50" s="253"/>
      <c r="AB50" s="266"/>
      <c r="AC50" s="14"/>
      <c r="AD50" s="14"/>
    </row>
    <row r="51" spans="1:30" x14ac:dyDescent="0.2">
      <c r="A51" s="409"/>
      <c r="B51" s="190"/>
      <c r="C51" s="186" t="s">
        <v>80</v>
      </c>
      <c r="D51" s="43"/>
      <c r="E51" s="42" t="s">
        <v>81</v>
      </c>
      <c r="F51" s="43">
        <v>9</v>
      </c>
      <c r="G51" s="42" t="s">
        <v>82</v>
      </c>
      <c r="H51" s="43">
        <v>0</v>
      </c>
      <c r="I51" s="42" t="s">
        <v>83</v>
      </c>
      <c r="J51" s="43">
        <v>0</v>
      </c>
      <c r="K51" s="42" t="s">
        <v>84</v>
      </c>
      <c r="L51" s="43">
        <v>0</v>
      </c>
      <c r="M51" s="42"/>
      <c r="N51" s="187"/>
      <c r="O51" s="43"/>
      <c r="P51" s="14"/>
      <c r="Q51" s="14"/>
      <c r="R51" s="177"/>
      <c r="S51" s="14"/>
      <c r="T51" s="14"/>
      <c r="U51" s="283"/>
      <c r="V51" s="299"/>
      <c r="W51" s="14"/>
      <c r="X51" s="14"/>
      <c r="Y51" s="14"/>
      <c r="Z51" s="14"/>
      <c r="AA51" s="253"/>
      <c r="AB51" s="14"/>
      <c r="AC51" s="14"/>
      <c r="AD51" s="14"/>
    </row>
    <row r="52" spans="1:30" ht="14.25" customHeight="1" x14ac:dyDescent="0.2">
      <c r="A52" s="410"/>
      <c r="B52" s="189"/>
      <c r="C52" s="345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7"/>
      <c r="O52" s="205"/>
      <c r="P52" s="14"/>
      <c r="Q52" s="14"/>
      <c r="R52" s="177"/>
      <c r="S52" s="14"/>
      <c r="T52" s="14"/>
      <c r="U52" s="283"/>
      <c r="V52" s="299"/>
      <c r="W52" s="14"/>
      <c r="X52" s="14"/>
      <c r="Y52" s="14"/>
      <c r="Z52" s="14"/>
      <c r="AA52" s="253"/>
      <c r="AB52" s="14"/>
      <c r="AC52" s="14"/>
      <c r="AD52" s="14"/>
    </row>
    <row r="53" spans="1:30" x14ac:dyDescent="0.2">
      <c r="A53" s="408">
        <v>13</v>
      </c>
      <c r="B53" s="185"/>
      <c r="C53" s="361" t="s">
        <v>157</v>
      </c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3"/>
      <c r="O53" s="209" t="s">
        <v>96</v>
      </c>
      <c r="P53" s="64">
        <v>0</v>
      </c>
      <c r="Q53" s="62" t="s">
        <v>79</v>
      </c>
      <c r="R53" s="67" t="s">
        <v>94</v>
      </c>
      <c r="S53" s="67" t="s">
        <v>94</v>
      </c>
      <c r="T53" s="67" t="s">
        <v>94</v>
      </c>
      <c r="U53" s="67" t="s">
        <v>94</v>
      </c>
      <c r="V53" s="312"/>
      <c r="W53" s="202"/>
      <c r="X53" s="211"/>
      <c r="Y53" s="211"/>
      <c r="Z53" s="252"/>
      <c r="AA53" s="253"/>
      <c r="AB53" s="266"/>
      <c r="AC53" s="14"/>
      <c r="AD53" s="14"/>
    </row>
    <row r="54" spans="1:30" x14ac:dyDescent="0.2">
      <c r="A54" s="409"/>
      <c r="B54" s="190"/>
      <c r="C54" s="186" t="s">
        <v>80</v>
      </c>
      <c r="D54" s="43"/>
      <c r="E54" s="42" t="s">
        <v>81</v>
      </c>
      <c r="F54" s="43">
        <v>2</v>
      </c>
      <c r="G54" s="42" t="s">
        <v>82</v>
      </c>
      <c r="H54" s="43">
        <v>0</v>
      </c>
      <c r="I54" s="42" t="s">
        <v>83</v>
      </c>
      <c r="J54" s="43">
        <v>0</v>
      </c>
      <c r="K54" s="42" t="s">
        <v>84</v>
      </c>
      <c r="L54" s="43">
        <v>0</v>
      </c>
      <c r="M54" s="42"/>
      <c r="N54" s="187"/>
      <c r="O54" s="43"/>
      <c r="P54" s="14"/>
      <c r="Q54" s="14"/>
      <c r="R54" s="177"/>
      <c r="S54" s="14"/>
      <c r="T54" s="14"/>
      <c r="U54" s="283"/>
      <c r="V54" s="299"/>
      <c r="W54" s="14"/>
      <c r="X54" s="14"/>
      <c r="Y54" s="14"/>
      <c r="Z54" s="14"/>
      <c r="AA54" s="253"/>
      <c r="AB54" s="14"/>
      <c r="AC54" s="14"/>
      <c r="AD54" s="14"/>
    </row>
    <row r="55" spans="1:30" x14ac:dyDescent="0.2">
      <c r="A55" s="410"/>
      <c r="B55" s="189"/>
      <c r="C55" s="345"/>
      <c r="D55" s="346"/>
      <c r="E55" s="346"/>
      <c r="F55" s="346"/>
      <c r="G55" s="346"/>
      <c r="H55" s="346"/>
      <c r="I55" s="346"/>
      <c r="J55" s="346"/>
      <c r="K55" s="346"/>
      <c r="L55" s="346"/>
      <c r="M55" s="346"/>
      <c r="N55" s="347"/>
      <c r="O55" s="205"/>
      <c r="P55" s="14"/>
      <c r="Q55" s="14"/>
      <c r="R55" s="177"/>
      <c r="S55" s="14"/>
      <c r="T55" s="14"/>
      <c r="U55" s="283"/>
      <c r="V55" s="299"/>
      <c r="W55" s="14"/>
      <c r="X55" s="14"/>
      <c r="Y55" s="14"/>
      <c r="Z55" s="14"/>
      <c r="AA55" s="253"/>
      <c r="AB55" s="14"/>
      <c r="AC55" s="14"/>
      <c r="AD55" s="14"/>
    </row>
    <row r="56" spans="1:30" x14ac:dyDescent="0.2">
      <c r="A56" s="408">
        <v>14</v>
      </c>
      <c r="B56" s="185"/>
      <c r="C56" s="361" t="s">
        <v>158</v>
      </c>
      <c r="D56" s="362"/>
      <c r="E56" s="362"/>
      <c r="F56" s="362"/>
      <c r="G56" s="362"/>
      <c r="H56" s="362"/>
      <c r="I56" s="362"/>
      <c r="J56" s="362"/>
      <c r="K56" s="362"/>
      <c r="L56" s="362"/>
      <c r="M56" s="362"/>
      <c r="N56" s="363"/>
      <c r="O56" s="209" t="s">
        <v>96</v>
      </c>
      <c r="P56" s="64">
        <v>0</v>
      </c>
      <c r="Q56" s="62" t="s">
        <v>79</v>
      </c>
      <c r="R56" s="67" t="s">
        <v>94</v>
      </c>
      <c r="S56" s="67" t="s">
        <v>94</v>
      </c>
      <c r="T56" s="67" t="s">
        <v>94</v>
      </c>
      <c r="U56" s="67" t="s">
        <v>94</v>
      </c>
      <c r="V56" s="312"/>
      <c r="W56" s="202"/>
      <c r="X56" s="211"/>
      <c r="Y56" s="211"/>
      <c r="Z56" s="252"/>
      <c r="AA56" s="253"/>
      <c r="AB56" s="266"/>
      <c r="AC56" s="14"/>
      <c r="AD56" s="14"/>
    </row>
    <row r="57" spans="1:30" x14ac:dyDescent="0.2">
      <c r="A57" s="409"/>
      <c r="B57" s="190"/>
      <c r="C57" s="186" t="s">
        <v>80</v>
      </c>
      <c r="D57" s="43"/>
      <c r="E57" s="42" t="s">
        <v>81</v>
      </c>
      <c r="F57" s="43">
        <v>2</v>
      </c>
      <c r="G57" s="42" t="s">
        <v>82</v>
      </c>
      <c r="H57" s="43">
        <v>0</v>
      </c>
      <c r="I57" s="42" t="s">
        <v>83</v>
      </c>
      <c r="J57" s="43">
        <v>0</v>
      </c>
      <c r="K57" s="42" t="s">
        <v>84</v>
      </c>
      <c r="L57" s="43">
        <v>0</v>
      </c>
      <c r="M57" s="42"/>
      <c r="N57" s="187"/>
      <c r="O57" s="43"/>
      <c r="P57" s="14"/>
      <c r="Q57" s="14"/>
      <c r="R57" s="177"/>
      <c r="S57" s="14"/>
      <c r="T57" s="14"/>
      <c r="U57" s="283"/>
      <c r="V57" s="299"/>
      <c r="W57" s="14"/>
      <c r="X57" s="14"/>
      <c r="Y57" s="14"/>
      <c r="Z57" s="14"/>
      <c r="AA57" s="261"/>
      <c r="AB57" s="14"/>
      <c r="AC57" s="14"/>
      <c r="AD57" s="14"/>
    </row>
    <row r="58" spans="1:30" x14ac:dyDescent="0.2">
      <c r="A58" s="410"/>
      <c r="B58" s="189"/>
      <c r="C58" s="345"/>
      <c r="D58" s="346"/>
      <c r="E58" s="346"/>
      <c r="F58" s="346"/>
      <c r="G58" s="346"/>
      <c r="H58" s="346"/>
      <c r="I58" s="346"/>
      <c r="J58" s="346"/>
      <c r="K58" s="346"/>
      <c r="L58" s="346"/>
      <c r="M58" s="346"/>
      <c r="N58" s="347"/>
      <c r="O58" s="205"/>
      <c r="P58" s="14"/>
      <c r="Q58" s="14"/>
      <c r="R58" s="177"/>
      <c r="S58" s="14"/>
      <c r="T58" s="14"/>
      <c r="U58" s="283"/>
      <c r="V58" s="299"/>
      <c r="W58" s="14"/>
      <c r="X58" s="14"/>
      <c r="Y58" s="14"/>
      <c r="Z58" s="14"/>
      <c r="AA58" s="261"/>
      <c r="AB58" s="14"/>
      <c r="AC58" s="14"/>
      <c r="AD58" s="14"/>
    </row>
    <row r="59" spans="1:30" x14ac:dyDescent="0.2">
      <c r="A59" s="408">
        <v>15</v>
      </c>
      <c r="B59" s="185"/>
      <c r="C59" s="361" t="s">
        <v>159</v>
      </c>
      <c r="D59" s="362"/>
      <c r="E59" s="362"/>
      <c r="F59" s="362"/>
      <c r="G59" s="362"/>
      <c r="H59" s="362"/>
      <c r="I59" s="362"/>
      <c r="J59" s="362"/>
      <c r="K59" s="362"/>
      <c r="L59" s="362"/>
      <c r="M59" s="362"/>
      <c r="N59" s="363"/>
      <c r="O59" s="209" t="s">
        <v>96</v>
      </c>
      <c r="P59" s="64">
        <v>0</v>
      </c>
      <c r="Q59" s="62" t="s">
        <v>79</v>
      </c>
      <c r="R59" s="67" t="s">
        <v>94</v>
      </c>
      <c r="S59" s="67" t="s">
        <v>94</v>
      </c>
      <c r="T59" s="67" t="s">
        <v>94</v>
      </c>
      <c r="U59" s="67" t="s">
        <v>94</v>
      </c>
      <c r="V59" s="312"/>
      <c r="W59" s="202"/>
      <c r="X59" s="211"/>
      <c r="Y59" s="211"/>
      <c r="Z59" s="252"/>
      <c r="AA59" s="253"/>
      <c r="AB59" s="266"/>
      <c r="AC59" s="14"/>
      <c r="AD59" s="14"/>
    </row>
    <row r="60" spans="1:30" x14ac:dyDescent="0.2">
      <c r="A60" s="409"/>
      <c r="B60" s="190"/>
      <c r="C60" s="186" t="s">
        <v>80</v>
      </c>
      <c r="D60" s="43"/>
      <c r="E60" s="42" t="s">
        <v>81</v>
      </c>
      <c r="F60" s="43">
        <v>2</v>
      </c>
      <c r="G60" s="42" t="s">
        <v>82</v>
      </c>
      <c r="H60" s="43">
        <v>0</v>
      </c>
      <c r="I60" s="42" t="s">
        <v>83</v>
      </c>
      <c r="J60" s="43">
        <v>0</v>
      </c>
      <c r="K60" s="42" t="s">
        <v>84</v>
      </c>
      <c r="L60" s="43">
        <v>0</v>
      </c>
      <c r="M60" s="42"/>
      <c r="N60" s="187"/>
      <c r="O60" s="43"/>
      <c r="P60" s="14"/>
      <c r="Q60" s="14"/>
      <c r="R60" s="177"/>
      <c r="S60" s="14"/>
      <c r="T60" s="14"/>
      <c r="U60" s="283"/>
      <c r="V60" s="299"/>
      <c r="W60" s="14"/>
      <c r="X60" s="14"/>
      <c r="Y60" s="14"/>
      <c r="Z60" s="14"/>
      <c r="AA60" s="253"/>
      <c r="AB60" s="14"/>
      <c r="AC60" s="14"/>
      <c r="AD60" s="14"/>
    </row>
    <row r="61" spans="1:30" x14ac:dyDescent="0.2">
      <c r="A61" s="410"/>
      <c r="B61" s="189"/>
      <c r="C61" s="345"/>
      <c r="D61" s="346"/>
      <c r="E61" s="346"/>
      <c r="F61" s="346"/>
      <c r="G61" s="346"/>
      <c r="H61" s="346"/>
      <c r="I61" s="346"/>
      <c r="J61" s="346"/>
      <c r="K61" s="346"/>
      <c r="L61" s="346"/>
      <c r="M61" s="346"/>
      <c r="N61" s="347"/>
      <c r="O61" s="205"/>
      <c r="P61" s="14"/>
      <c r="Q61" s="14"/>
      <c r="R61" s="177"/>
      <c r="S61" s="14"/>
      <c r="T61" s="14"/>
      <c r="U61" s="283"/>
      <c r="V61" s="299"/>
      <c r="W61" s="14"/>
      <c r="X61" s="14"/>
      <c r="Y61" s="14"/>
      <c r="Z61" s="14"/>
      <c r="AA61" s="253"/>
      <c r="AB61" s="14"/>
      <c r="AC61" s="14"/>
      <c r="AD61" s="14"/>
    </row>
    <row r="62" spans="1:30" x14ac:dyDescent="0.2">
      <c r="A62" s="408">
        <v>16</v>
      </c>
      <c r="B62" s="185"/>
      <c r="C62" s="361" t="s">
        <v>155</v>
      </c>
      <c r="D62" s="362"/>
      <c r="E62" s="362"/>
      <c r="F62" s="362"/>
      <c r="G62" s="362"/>
      <c r="H62" s="362"/>
      <c r="I62" s="362"/>
      <c r="J62" s="362"/>
      <c r="K62" s="362"/>
      <c r="L62" s="362"/>
      <c r="M62" s="362"/>
      <c r="N62" s="363"/>
      <c r="O62" s="209" t="s">
        <v>96</v>
      </c>
      <c r="P62" s="64">
        <v>0</v>
      </c>
      <c r="Q62" s="62" t="s">
        <v>79</v>
      </c>
      <c r="R62" s="67" t="s">
        <v>94</v>
      </c>
      <c r="S62" s="67" t="s">
        <v>94</v>
      </c>
      <c r="T62" s="67" t="s">
        <v>94</v>
      </c>
      <c r="U62" s="67" t="s">
        <v>94</v>
      </c>
      <c r="V62" s="312"/>
      <c r="W62" s="202"/>
      <c r="X62" s="211"/>
      <c r="Y62" s="211"/>
      <c r="Z62" s="252"/>
      <c r="AA62" s="253"/>
      <c r="AB62" s="266"/>
      <c r="AC62" s="14"/>
      <c r="AD62" s="14"/>
    </row>
    <row r="63" spans="1:30" x14ac:dyDescent="0.2">
      <c r="A63" s="409"/>
      <c r="B63" s="190"/>
      <c r="C63" s="186" t="s">
        <v>80</v>
      </c>
      <c r="D63" s="43"/>
      <c r="E63" s="42" t="s">
        <v>81</v>
      </c>
      <c r="F63" s="43">
        <v>2</v>
      </c>
      <c r="G63" s="42" t="s">
        <v>82</v>
      </c>
      <c r="H63" s="43">
        <v>0</v>
      </c>
      <c r="I63" s="42" t="s">
        <v>83</v>
      </c>
      <c r="J63" s="43">
        <v>0</v>
      </c>
      <c r="K63" s="42" t="s">
        <v>84</v>
      </c>
      <c r="L63" s="43">
        <v>0</v>
      </c>
      <c r="M63" s="42"/>
      <c r="N63" s="187"/>
      <c r="O63" s="43"/>
      <c r="P63" s="14"/>
      <c r="Q63" s="14"/>
      <c r="R63" s="177"/>
      <c r="S63" s="14"/>
      <c r="T63" s="14"/>
      <c r="U63" s="283"/>
      <c r="V63" s="299"/>
      <c r="W63" s="14"/>
      <c r="X63" s="14"/>
      <c r="Y63" s="14"/>
      <c r="Z63" s="14"/>
      <c r="AA63" s="253"/>
      <c r="AB63" s="14"/>
      <c r="AC63" s="14"/>
      <c r="AD63" s="14"/>
    </row>
    <row r="64" spans="1:30" x14ac:dyDescent="0.2">
      <c r="A64" s="410"/>
      <c r="B64" s="189"/>
      <c r="C64" s="345"/>
      <c r="D64" s="346"/>
      <c r="E64" s="346"/>
      <c r="F64" s="346"/>
      <c r="G64" s="346"/>
      <c r="H64" s="346"/>
      <c r="I64" s="346"/>
      <c r="J64" s="346"/>
      <c r="K64" s="346"/>
      <c r="L64" s="346"/>
      <c r="M64" s="346"/>
      <c r="N64" s="347"/>
      <c r="O64" s="205"/>
      <c r="P64" s="14"/>
      <c r="Q64" s="14"/>
      <c r="R64" s="177"/>
      <c r="S64" s="14"/>
      <c r="T64" s="14"/>
      <c r="U64" s="283"/>
      <c r="V64" s="299"/>
      <c r="W64" s="14"/>
      <c r="X64" s="14"/>
      <c r="Y64" s="14"/>
      <c r="Z64" s="14"/>
      <c r="AA64" s="253"/>
      <c r="AB64" s="14"/>
      <c r="AC64" s="14"/>
      <c r="AD64" s="14"/>
    </row>
    <row r="65" spans="1:30" x14ac:dyDescent="0.2">
      <c r="A65" s="408">
        <v>17</v>
      </c>
      <c r="B65" s="185"/>
      <c r="C65" s="361" t="s">
        <v>156</v>
      </c>
      <c r="D65" s="362"/>
      <c r="E65" s="362"/>
      <c r="F65" s="362"/>
      <c r="G65" s="362"/>
      <c r="H65" s="362"/>
      <c r="I65" s="362"/>
      <c r="J65" s="362"/>
      <c r="K65" s="362"/>
      <c r="L65" s="362"/>
      <c r="M65" s="362"/>
      <c r="N65" s="363"/>
      <c r="O65" s="209" t="s">
        <v>96</v>
      </c>
      <c r="P65" s="64">
        <v>0</v>
      </c>
      <c r="Q65" s="62" t="s">
        <v>79</v>
      </c>
      <c r="R65" s="67" t="s">
        <v>94</v>
      </c>
      <c r="S65" s="67" t="s">
        <v>94</v>
      </c>
      <c r="T65" s="67" t="s">
        <v>94</v>
      </c>
      <c r="U65" s="67" t="s">
        <v>94</v>
      </c>
      <c r="V65" s="312"/>
      <c r="W65" s="202"/>
      <c r="X65" s="211"/>
      <c r="Y65" s="211"/>
      <c r="Z65" s="252"/>
      <c r="AA65" s="253"/>
      <c r="AB65" s="266"/>
      <c r="AC65" s="14"/>
      <c r="AD65" s="14"/>
    </row>
    <row r="66" spans="1:30" x14ac:dyDescent="0.2">
      <c r="A66" s="409"/>
      <c r="B66" s="190"/>
      <c r="C66" s="186" t="s">
        <v>80</v>
      </c>
      <c r="D66" s="43"/>
      <c r="E66" s="42" t="s">
        <v>81</v>
      </c>
      <c r="F66" s="43">
        <v>2</v>
      </c>
      <c r="G66" s="42" t="s">
        <v>82</v>
      </c>
      <c r="H66" s="43">
        <v>0</v>
      </c>
      <c r="I66" s="42" t="s">
        <v>83</v>
      </c>
      <c r="J66" s="43">
        <v>0</v>
      </c>
      <c r="K66" s="42" t="s">
        <v>84</v>
      </c>
      <c r="L66" s="43">
        <v>0</v>
      </c>
      <c r="M66" s="42"/>
      <c r="N66" s="187"/>
      <c r="O66" s="43"/>
      <c r="P66" s="14"/>
      <c r="Q66" s="14"/>
      <c r="R66" s="177"/>
      <c r="S66" s="14"/>
      <c r="T66" s="14"/>
      <c r="U66" s="283"/>
      <c r="V66" s="299"/>
      <c r="W66" s="14"/>
      <c r="X66" s="14"/>
      <c r="Y66" s="14"/>
      <c r="Z66" s="14"/>
      <c r="AA66" s="253"/>
      <c r="AB66" s="14"/>
      <c r="AC66" s="14"/>
      <c r="AD66" s="14"/>
    </row>
    <row r="67" spans="1:30" x14ac:dyDescent="0.2">
      <c r="A67" s="410"/>
      <c r="B67" s="189"/>
      <c r="C67" s="345"/>
      <c r="D67" s="346"/>
      <c r="E67" s="346"/>
      <c r="F67" s="346"/>
      <c r="G67" s="346"/>
      <c r="H67" s="346"/>
      <c r="I67" s="346"/>
      <c r="J67" s="346"/>
      <c r="K67" s="346"/>
      <c r="L67" s="346"/>
      <c r="M67" s="346"/>
      <c r="N67" s="347"/>
      <c r="O67" s="205"/>
      <c r="P67" s="14"/>
      <c r="Q67" s="14"/>
      <c r="R67" s="177"/>
      <c r="S67" s="14"/>
      <c r="T67" s="14"/>
      <c r="U67" s="283"/>
      <c r="V67" s="299"/>
      <c r="W67" s="14"/>
      <c r="X67" s="14"/>
      <c r="Y67" s="14"/>
      <c r="Z67" s="14"/>
      <c r="AA67" s="253"/>
      <c r="AB67" s="14"/>
      <c r="AC67" s="14"/>
      <c r="AD67" s="14"/>
    </row>
    <row r="68" spans="1:30" x14ac:dyDescent="0.2">
      <c r="A68" s="408">
        <v>18</v>
      </c>
      <c r="B68" s="185"/>
      <c r="C68" s="361" t="s">
        <v>160</v>
      </c>
      <c r="D68" s="362"/>
      <c r="E68" s="362"/>
      <c r="F68" s="362"/>
      <c r="G68" s="362"/>
      <c r="H68" s="362"/>
      <c r="I68" s="362"/>
      <c r="J68" s="362"/>
      <c r="K68" s="362"/>
      <c r="L68" s="362"/>
      <c r="M68" s="362"/>
      <c r="N68" s="363"/>
      <c r="O68" s="209" t="s">
        <v>96</v>
      </c>
      <c r="P68" s="64">
        <v>0</v>
      </c>
      <c r="Q68" s="62" t="s">
        <v>79</v>
      </c>
      <c r="R68" s="67" t="s">
        <v>94</v>
      </c>
      <c r="S68" s="67" t="s">
        <v>94</v>
      </c>
      <c r="T68" s="67" t="s">
        <v>94</v>
      </c>
      <c r="U68" s="67" t="s">
        <v>94</v>
      </c>
      <c r="V68" s="312"/>
      <c r="W68" s="202"/>
      <c r="X68" s="211"/>
      <c r="Y68" s="211"/>
      <c r="Z68" s="252"/>
      <c r="AA68" s="253"/>
      <c r="AB68" s="266"/>
      <c r="AC68" s="14"/>
      <c r="AD68" s="14"/>
    </row>
    <row r="69" spans="1:30" x14ac:dyDescent="0.2">
      <c r="A69" s="409"/>
      <c r="B69" s="190"/>
      <c r="C69" s="186" t="s">
        <v>80</v>
      </c>
      <c r="D69" s="43"/>
      <c r="E69" s="42" t="s">
        <v>81</v>
      </c>
      <c r="F69" s="43">
        <v>2</v>
      </c>
      <c r="G69" s="42" t="s">
        <v>82</v>
      </c>
      <c r="H69" s="43">
        <v>0</v>
      </c>
      <c r="I69" s="42" t="s">
        <v>83</v>
      </c>
      <c r="J69" s="43">
        <v>0</v>
      </c>
      <c r="K69" s="42" t="s">
        <v>84</v>
      </c>
      <c r="L69" s="43">
        <v>0</v>
      </c>
      <c r="M69" s="42"/>
      <c r="N69" s="187"/>
      <c r="O69" s="43"/>
      <c r="P69" s="14"/>
      <c r="Q69" s="14"/>
      <c r="R69" s="177"/>
      <c r="S69" s="14"/>
      <c r="T69" s="14"/>
      <c r="U69" s="283"/>
      <c r="V69" s="299"/>
      <c r="W69" s="14"/>
      <c r="X69" s="14"/>
      <c r="Y69" s="14"/>
      <c r="Z69" s="14"/>
      <c r="AA69" s="253"/>
      <c r="AB69" s="14"/>
      <c r="AC69" s="14"/>
      <c r="AD69" s="14"/>
    </row>
    <row r="70" spans="1:30" x14ac:dyDescent="0.2">
      <c r="A70" s="410"/>
      <c r="B70" s="189"/>
      <c r="C70" s="345"/>
      <c r="D70" s="346"/>
      <c r="E70" s="346"/>
      <c r="F70" s="346"/>
      <c r="G70" s="346"/>
      <c r="H70" s="346"/>
      <c r="I70" s="346"/>
      <c r="J70" s="346"/>
      <c r="K70" s="346"/>
      <c r="L70" s="346"/>
      <c r="M70" s="346"/>
      <c r="N70" s="347"/>
      <c r="O70" s="205"/>
      <c r="P70" s="14"/>
      <c r="Q70" s="14"/>
      <c r="R70" s="177"/>
      <c r="S70" s="14"/>
      <c r="T70" s="14"/>
      <c r="U70" s="283"/>
      <c r="V70" s="299"/>
      <c r="W70" s="14"/>
      <c r="X70" s="14"/>
      <c r="Y70" s="14"/>
      <c r="Z70" s="14"/>
      <c r="AA70" s="253"/>
      <c r="AB70" s="14"/>
      <c r="AC70" s="14"/>
      <c r="AD70" s="14"/>
    </row>
    <row r="71" spans="1:30" x14ac:dyDescent="0.2">
      <c r="A71" s="408">
        <v>19</v>
      </c>
      <c r="B71" s="185"/>
      <c r="C71" s="361" t="s">
        <v>161</v>
      </c>
      <c r="D71" s="362"/>
      <c r="E71" s="362"/>
      <c r="F71" s="362"/>
      <c r="G71" s="362"/>
      <c r="H71" s="362"/>
      <c r="I71" s="362"/>
      <c r="J71" s="362"/>
      <c r="K71" s="362"/>
      <c r="L71" s="362"/>
      <c r="M71" s="362"/>
      <c r="N71" s="363"/>
      <c r="O71" s="209" t="s">
        <v>96</v>
      </c>
      <c r="P71" s="64">
        <f>D72+F72+H72+J72+L72+N72</f>
        <v>4</v>
      </c>
      <c r="Q71" s="62" t="s">
        <v>79</v>
      </c>
      <c r="R71" s="74"/>
      <c r="S71" s="65">
        <f>P71*R71</f>
        <v>0</v>
      </c>
      <c r="T71" s="66"/>
      <c r="U71" s="65">
        <f>P71*T71</f>
        <v>0</v>
      </c>
      <c r="V71" s="305"/>
      <c r="W71" s="202"/>
      <c r="X71" s="211"/>
      <c r="Y71" s="211"/>
      <c r="Z71" s="252"/>
      <c r="AA71" s="253"/>
      <c r="AB71" s="266"/>
      <c r="AC71" s="14"/>
      <c r="AD71" s="14"/>
    </row>
    <row r="72" spans="1:30" x14ac:dyDescent="0.2">
      <c r="A72" s="409"/>
      <c r="B72" s="190"/>
      <c r="C72" s="186" t="s">
        <v>80</v>
      </c>
      <c r="D72" s="43"/>
      <c r="E72" s="42" t="s">
        <v>81</v>
      </c>
      <c r="F72" s="43">
        <v>4</v>
      </c>
      <c r="G72" s="42" t="s">
        <v>82</v>
      </c>
      <c r="H72" s="43">
        <v>0</v>
      </c>
      <c r="I72" s="42" t="s">
        <v>83</v>
      </c>
      <c r="J72" s="43">
        <v>0</v>
      </c>
      <c r="K72" s="42" t="s">
        <v>84</v>
      </c>
      <c r="L72" s="43">
        <v>0</v>
      </c>
      <c r="M72" s="42"/>
      <c r="N72" s="187"/>
      <c r="O72" s="43"/>
      <c r="P72" s="14"/>
      <c r="Q72" s="14"/>
      <c r="R72" s="177"/>
      <c r="S72" s="14"/>
      <c r="T72" s="14"/>
      <c r="U72" s="283"/>
      <c r="V72" s="299"/>
      <c r="W72" s="14"/>
      <c r="X72" s="14"/>
      <c r="Y72" s="14"/>
      <c r="Z72" s="14"/>
      <c r="AA72" s="253"/>
      <c r="AB72" s="14"/>
      <c r="AC72" s="14"/>
      <c r="AD72" s="14"/>
    </row>
    <row r="73" spans="1:30" x14ac:dyDescent="0.2">
      <c r="A73" s="410"/>
      <c r="B73" s="189"/>
      <c r="C73" s="345"/>
      <c r="D73" s="346"/>
      <c r="E73" s="346"/>
      <c r="F73" s="346"/>
      <c r="G73" s="346"/>
      <c r="H73" s="346"/>
      <c r="I73" s="346"/>
      <c r="J73" s="346"/>
      <c r="K73" s="346"/>
      <c r="L73" s="346"/>
      <c r="M73" s="346"/>
      <c r="N73" s="347"/>
      <c r="O73" s="205"/>
      <c r="P73" s="14"/>
      <c r="Q73" s="14"/>
      <c r="R73" s="177"/>
      <c r="S73" s="14"/>
      <c r="T73" s="14"/>
      <c r="U73" s="283"/>
      <c r="V73" s="299"/>
      <c r="W73" s="14"/>
      <c r="X73" s="14"/>
      <c r="Y73" s="14"/>
      <c r="Z73" s="14"/>
      <c r="AA73" s="253"/>
      <c r="AB73" s="14"/>
      <c r="AC73" s="14"/>
      <c r="AD73" s="14"/>
    </row>
    <row r="74" spans="1:30" x14ac:dyDescent="0.2">
      <c r="A74" s="408">
        <v>20</v>
      </c>
      <c r="B74" s="185"/>
      <c r="C74" s="361" t="s">
        <v>162</v>
      </c>
      <c r="D74" s="362"/>
      <c r="E74" s="362"/>
      <c r="F74" s="362"/>
      <c r="G74" s="362"/>
      <c r="H74" s="362"/>
      <c r="I74" s="362"/>
      <c r="J74" s="362"/>
      <c r="K74" s="362"/>
      <c r="L74" s="362"/>
      <c r="M74" s="362"/>
      <c r="N74" s="363"/>
      <c r="O74" s="209" t="s">
        <v>96</v>
      </c>
      <c r="P74" s="64">
        <f>D75+F75+H75+J75+L75+N75</f>
        <v>2</v>
      </c>
      <c r="Q74" s="62" t="s">
        <v>79</v>
      </c>
      <c r="R74" s="74"/>
      <c r="S74" s="65">
        <f>P74*R74</f>
        <v>0</v>
      </c>
      <c r="T74" s="66"/>
      <c r="U74" s="65">
        <f>P74*T74</f>
        <v>0</v>
      </c>
      <c r="V74" s="305"/>
      <c r="W74" s="202"/>
      <c r="X74" s="211"/>
      <c r="Y74" s="211"/>
      <c r="Z74" s="252"/>
      <c r="AA74" s="253"/>
      <c r="AB74" s="266"/>
      <c r="AC74" s="14"/>
      <c r="AD74" s="14"/>
    </row>
    <row r="75" spans="1:30" x14ac:dyDescent="0.2">
      <c r="A75" s="409"/>
      <c r="B75" s="190"/>
      <c r="C75" s="186" t="s">
        <v>80</v>
      </c>
      <c r="D75" s="43"/>
      <c r="E75" s="42" t="s">
        <v>81</v>
      </c>
      <c r="F75" s="43">
        <v>2</v>
      </c>
      <c r="G75" s="42" t="s">
        <v>82</v>
      </c>
      <c r="H75" s="43">
        <v>0</v>
      </c>
      <c r="I75" s="42" t="s">
        <v>83</v>
      </c>
      <c r="J75" s="43">
        <v>0</v>
      </c>
      <c r="K75" s="42" t="s">
        <v>84</v>
      </c>
      <c r="L75" s="43">
        <v>0</v>
      </c>
      <c r="M75" s="42"/>
      <c r="N75" s="187"/>
      <c r="O75" s="43"/>
      <c r="P75" s="14"/>
      <c r="Q75" s="14"/>
      <c r="R75" s="177"/>
      <c r="S75" s="14"/>
      <c r="T75" s="14"/>
      <c r="U75" s="283"/>
      <c r="V75" s="299"/>
      <c r="W75" s="14"/>
      <c r="X75" s="14"/>
      <c r="Y75" s="14"/>
      <c r="Z75" s="14"/>
      <c r="AA75" s="253"/>
      <c r="AB75" s="14"/>
      <c r="AC75" s="14"/>
      <c r="AD75" s="14"/>
    </row>
    <row r="76" spans="1:30" x14ac:dyDescent="0.2">
      <c r="A76" s="410"/>
      <c r="B76" s="189"/>
      <c r="C76" s="345"/>
      <c r="D76" s="346"/>
      <c r="E76" s="346"/>
      <c r="F76" s="346"/>
      <c r="G76" s="346"/>
      <c r="H76" s="346"/>
      <c r="I76" s="346"/>
      <c r="J76" s="346"/>
      <c r="K76" s="346"/>
      <c r="L76" s="346"/>
      <c r="M76" s="346"/>
      <c r="N76" s="347"/>
      <c r="O76" s="205"/>
      <c r="P76" s="14"/>
      <c r="Q76" s="14"/>
      <c r="R76" s="177"/>
      <c r="S76" s="14"/>
      <c r="T76" s="14"/>
      <c r="U76" s="283"/>
      <c r="V76" s="299"/>
      <c r="W76" s="14"/>
      <c r="X76" s="14"/>
      <c r="Y76" s="14"/>
      <c r="Z76" s="14"/>
      <c r="AA76" s="253"/>
      <c r="AB76" s="14"/>
      <c r="AC76" s="14"/>
      <c r="AD76" s="14"/>
    </row>
    <row r="77" spans="1:30" x14ac:dyDescent="0.2">
      <c r="A77" s="408">
        <v>21</v>
      </c>
      <c r="B77" s="185"/>
      <c r="C77" s="361" t="s">
        <v>163</v>
      </c>
      <c r="D77" s="362"/>
      <c r="E77" s="362"/>
      <c r="F77" s="362"/>
      <c r="G77" s="362"/>
      <c r="H77" s="362"/>
      <c r="I77" s="362"/>
      <c r="J77" s="362"/>
      <c r="K77" s="362"/>
      <c r="L77" s="362"/>
      <c r="M77" s="362"/>
      <c r="N77" s="363"/>
      <c r="O77" s="209" t="s">
        <v>96</v>
      </c>
      <c r="P77" s="64">
        <f>D78+F78+H78+J78+L78+N78</f>
        <v>2</v>
      </c>
      <c r="Q77" s="62" t="s">
        <v>79</v>
      </c>
      <c r="R77" s="74"/>
      <c r="S77" s="65">
        <f>P77*R77</f>
        <v>0</v>
      </c>
      <c r="T77" s="66"/>
      <c r="U77" s="65">
        <f>P77*T77</f>
        <v>0</v>
      </c>
      <c r="V77" s="305"/>
      <c r="W77" s="202"/>
      <c r="X77" s="211"/>
      <c r="Y77" s="211"/>
      <c r="Z77" s="252"/>
      <c r="AA77" s="253"/>
      <c r="AB77" s="266"/>
      <c r="AC77" s="14"/>
      <c r="AD77" s="14"/>
    </row>
    <row r="78" spans="1:30" x14ac:dyDescent="0.2">
      <c r="A78" s="409"/>
      <c r="B78" s="190"/>
      <c r="C78" s="186" t="s">
        <v>80</v>
      </c>
      <c r="D78" s="43"/>
      <c r="E78" s="42" t="s">
        <v>81</v>
      </c>
      <c r="F78" s="43">
        <v>2</v>
      </c>
      <c r="G78" s="42" t="s">
        <v>82</v>
      </c>
      <c r="H78" s="43">
        <v>0</v>
      </c>
      <c r="I78" s="42" t="s">
        <v>83</v>
      </c>
      <c r="J78" s="43">
        <v>0</v>
      </c>
      <c r="K78" s="42" t="s">
        <v>84</v>
      </c>
      <c r="L78" s="43">
        <v>0</v>
      </c>
      <c r="M78" s="42"/>
      <c r="N78" s="187"/>
      <c r="O78" s="43"/>
      <c r="P78" s="14"/>
      <c r="Q78" s="14"/>
      <c r="R78" s="177"/>
      <c r="S78" s="14"/>
      <c r="T78" s="14"/>
      <c r="U78" s="283"/>
      <c r="V78" s="299"/>
      <c r="W78" s="14"/>
      <c r="X78" s="14"/>
      <c r="Y78" s="14"/>
      <c r="Z78" s="14"/>
      <c r="AA78" s="253"/>
      <c r="AB78" s="14"/>
      <c r="AC78" s="14"/>
      <c r="AD78" s="14"/>
    </row>
    <row r="79" spans="1:30" x14ac:dyDescent="0.2">
      <c r="A79" s="410"/>
      <c r="B79" s="189"/>
      <c r="C79" s="345"/>
      <c r="D79" s="346"/>
      <c r="E79" s="346"/>
      <c r="F79" s="346"/>
      <c r="G79" s="346"/>
      <c r="H79" s="346"/>
      <c r="I79" s="346"/>
      <c r="J79" s="346"/>
      <c r="K79" s="346"/>
      <c r="L79" s="346"/>
      <c r="M79" s="346"/>
      <c r="N79" s="347"/>
      <c r="O79" s="205"/>
      <c r="P79" s="14"/>
      <c r="Q79" s="14"/>
      <c r="R79" s="177"/>
      <c r="S79" s="14"/>
      <c r="T79" s="14"/>
      <c r="U79" s="283"/>
      <c r="V79" s="299"/>
      <c r="W79" s="14"/>
      <c r="X79" s="14"/>
      <c r="Y79" s="14"/>
      <c r="Z79" s="14"/>
      <c r="AA79" s="253"/>
      <c r="AB79" s="14"/>
      <c r="AC79" s="14"/>
      <c r="AD79" s="14"/>
    </row>
    <row r="80" spans="1:30" x14ac:dyDescent="0.2">
      <c r="A80" s="408">
        <v>22</v>
      </c>
      <c r="B80" s="185"/>
      <c r="C80" s="361" t="s">
        <v>164</v>
      </c>
      <c r="D80" s="362"/>
      <c r="E80" s="362"/>
      <c r="F80" s="362"/>
      <c r="G80" s="362"/>
      <c r="H80" s="362"/>
      <c r="I80" s="362"/>
      <c r="J80" s="362"/>
      <c r="K80" s="362"/>
      <c r="L80" s="362"/>
      <c r="M80" s="362"/>
      <c r="N80" s="363"/>
      <c r="O80" s="209" t="s">
        <v>96</v>
      </c>
      <c r="P80" s="64">
        <v>0</v>
      </c>
      <c r="Q80" s="62" t="s">
        <v>79</v>
      </c>
      <c r="R80" s="67" t="s">
        <v>94</v>
      </c>
      <c r="S80" s="67" t="s">
        <v>94</v>
      </c>
      <c r="T80" s="67" t="s">
        <v>94</v>
      </c>
      <c r="U80" s="67" t="s">
        <v>94</v>
      </c>
      <c r="V80" s="312"/>
      <c r="W80" s="202"/>
      <c r="X80" s="211"/>
      <c r="Y80" s="211"/>
      <c r="Z80" s="252"/>
      <c r="AA80" s="253"/>
      <c r="AB80" s="266"/>
      <c r="AC80" s="14"/>
      <c r="AD80" s="14"/>
    </row>
    <row r="81" spans="1:30" x14ac:dyDescent="0.2">
      <c r="A81" s="409"/>
      <c r="B81" s="190"/>
      <c r="C81" s="186" t="s">
        <v>80</v>
      </c>
      <c r="D81" s="43"/>
      <c r="E81" s="42" t="s">
        <v>81</v>
      </c>
      <c r="F81" s="43">
        <v>8</v>
      </c>
      <c r="G81" s="42" t="s">
        <v>82</v>
      </c>
      <c r="H81" s="43">
        <v>0</v>
      </c>
      <c r="I81" s="42" t="s">
        <v>83</v>
      </c>
      <c r="J81" s="43">
        <v>0</v>
      </c>
      <c r="K81" s="42" t="s">
        <v>84</v>
      </c>
      <c r="L81" s="43">
        <v>0</v>
      </c>
      <c r="M81" s="42"/>
      <c r="N81" s="187"/>
      <c r="O81" s="43"/>
      <c r="P81" s="14"/>
      <c r="Q81" s="14"/>
      <c r="R81" s="177"/>
      <c r="S81" s="14"/>
      <c r="T81" s="14"/>
      <c r="U81" s="283"/>
      <c r="V81" s="299"/>
      <c r="W81" s="14"/>
      <c r="X81" s="14"/>
      <c r="Y81" s="14"/>
      <c r="Z81" s="14"/>
      <c r="AA81" s="253"/>
      <c r="AB81" s="14"/>
      <c r="AC81" s="14"/>
      <c r="AD81" s="14"/>
    </row>
    <row r="82" spans="1:30" x14ac:dyDescent="0.2">
      <c r="A82" s="410"/>
      <c r="B82" s="189"/>
      <c r="C82" s="345"/>
      <c r="D82" s="346"/>
      <c r="E82" s="346"/>
      <c r="F82" s="346"/>
      <c r="G82" s="346"/>
      <c r="H82" s="346"/>
      <c r="I82" s="346"/>
      <c r="J82" s="346"/>
      <c r="K82" s="346"/>
      <c r="L82" s="346"/>
      <c r="M82" s="346"/>
      <c r="N82" s="347"/>
      <c r="O82" s="205"/>
      <c r="P82" s="14"/>
      <c r="Q82" s="14"/>
      <c r="R82" s="177"/>
      <c r="S82" s="14"/>
      <c r="T82" s="14"/>
      <c r="U82" s="283"/>
      <c r="V82" s="299"/>
      <c r="W82" s="14"/>
      <c r="X82" s="14"/>
      <c r="Y82" s="14"/>
      <c r="Z82" s="14"/>
      <c r="AA82" s="253"/>
      <c r="AB82" s="14"/>
      <c r="AC82" s="14"/>
      <c r="AD82" s="14"/>
    </row>
    <row r="83" spans="1:30" x14ac:dyDescent="0.2">
      <c r="A83" s="408">
        <v>23</v>
      </c>
      <c r="B83" s="185"/>
      <c r="C83" s="361" t="s">
        <v>165</v>
      </c>
      <c r="D83" s="362"/>
      <c r="E83" s="362"/>
      <c r="F83" s="362"/>
      <c r="G83" s="362"/>
      <c r="H83" s="362"/>
      <c r="I83" s="362"/>
      <c r="J83" s="362"/>
      <c r="K83" s="362"/>
      <c r="L83" s="362"/>
      <c r="M83" s="362"/>
      <c r="N83" s="363"/>
      <c r="O83" s="209" t="s">
        <v>96</v>
      </c>
      <c r="P83" s="64">
        <f>D84+F84+H84+J84+L84+N84</f>
        <v>16</v>
      </c>
      <c r="Q83" s="62" t="s">
        <v>79</v>
      </c>
      <c r="R83" s="74"/>
      <c r="S83" s="65">
        <f>P83*R83</f>
        <v>0</v>
      </c>
      <c r="T83" s="66"/>
      <c r="U83" s="65">
        <f>P83*T83</f>
        <v>0</v>
      </c>
      <c r="V83" s="305"/>
      <c r="W83" s="202"/>
      <c r="X83" s="211"/>
      <c r="Y83" s="211"/>
      <c r="Z83" s="252"/>
      <c r="AA83" s="253"/>
      <c r="AB83" s="266"/>
      <c r="AC83" s="14"/>
      <c r="AD83" s="14"/>
    </row>
    <row r="84" spans="1:30" x14ac:dyDescent="0.2">
      <c r="A84" s="409"/>
      <c r="B84" s="190"/>
      <c r="C84" s="186" t="s">
        <v>80</v>
      </c>
      <c r="D84" s="43"/>
      <c r="E84" s="42" t="s">
        <v>81</v>
      </c>
      <c r="F84" s="43">
        <v>16</v>
      </c>
      <c r="G84" s="42" t="s">
        <v>82</v>
      </c>
      <c r="H84" s="43">
        <v>0</v>
      </c>
      <c r="I84" s="42" t="s">
        <v>83</v>
      </c>
      <c r="J84" s="43">
        <v>0</v>
      </c>
      <c r="K84" s="42" t="s">
        <v>84</v>
      </c>
      <c r="L84" s="43">
        <v>0</v>
      </c>
      <c r="M84" s="42"/>
      <c r="N84" s="187"/>
      <c r="O84" s="43"/>
      <c r="P84" s="14"/>
      <c r="Q84" s="14"/>
      <c r="R84" s="177"/>
      <c r="S84" s="14"/>
      <c r="T84" s="14"/>
      <c r="U84" s="283"/>
      <c r="V84" s="299"/>
      <c r="W84" s="14"/>
      <c r="X84" s="14"/>
      <c r="Y84" s="14"/>
      <c r="Z84" s="14"/>
      <c r="AA84" s="261"/>
      <c r="AB84" s="14"/>
      <c r="AC84" s="14"/>
      <c r="AD84" s="14"/>
    </row>
    <row r="85" spans="1:30" x14ac:dyDescent="0.2">
      <c r="A85" s="410"/>
      <c r="B85" s="189"/>
      <c r="C85" s="345"/>
      <c r="D85" s="346"/>
      <c r="E85" s="346"/>
      <c r="F85" s="346"/>
      <c r="G85" s="346"/>
      <c r="H85" s="346"/>
      <c r="I85" s="346"/>
      <c r="J85" s="346"/>
      <c r="K85" s="346"/>
      <c r="L85" s="346"/>
      <c r="M85" s="346"/>
      <c r="N85" s="347"/>
      <c r="O85" s="205"/>
      <c r="P85" s="14"/>
      <c r="Q85" s="14"/>
      <c r="R85" s="177"/>
      <c r="S85" s="14"/>
      <c r="T85" s="14"/>
      <c r="U85" s="283"/>
      <c r="V85" s="299"/>
      <c r="W85" s="14"/>
      <c r="X85" s="14"/>
      <c r="Y85" s="14"/>
      <c r="Z85" s="14"/>
      <c r="AA85" s="261"/>
      <c r="AB85" s="14"/>
      <c r="AC85" s="14"/>
      <c r="AD85" s="14"/>
    </row>
    <row r="86" spans="1:30" x14ac:dyDescent="0.2">
      <c r="A86" s="408">
        <v>24</v>
      </c>
      <c r="B86" s="185"/>
      <c r="C86" s="361" t="s">
        <v>198</v>
      </c>
      <c r="D86" s="362"/>
      <c r="E86" s="362"/>
      <c r="F86" s="362"/>
      <c r="G86" s="362"/>
      <c r="H86" s="362"/>
      <c r="I86" s="362"/>
      <c r="J86" s="362"/>
      <c r="K86" s="362"/>
      <c r="L86" s="362"/>
      <c r="M86" s="362"/>
      <c r="N86" s="363"/>
      <c r="O86" s="209" t="s">
        <v>96</v>
      </c>
      <c r="P86" s="64">
        <v>0</v>
      </c>
      <c r="Q86" s="62" t="s">
        <v>79</v>
      </c>
      <c r="R86" s="67" t="s">
        <v>94</v>
      </c>
      <c r="S86" s="67" t="s">
        <v>94</v>
      </c>
      <c r="T86" s="67" t="s">
        <v>94</v>
      </c>
      <c r="U86" s="67" t="s">
        <v>94</v>
      </c>
      <c r="V86" s="312"/>
      <c r="W86" s="202"/>
      <c r="X86" s="211"/>
      <c r="Y86" s="211"/>
      <c r="Z86" s="252"/>
      <c r="AA86" s="253"/>
      <c r="AB86" s="266"/>
      <c r="AC86" s="14"/>
      <c r="AD86" s="14"/>
    </row>
    <row r="87" spans="1:30" x14ac:dyDescent="0.2">
      <c r="A87" s="409"/>
      <c r="B87" s="190"/>
      <c r="C87" s="186" t="s">
        <v>80</v>
      </c>
      <c r="D87" s="43"/>
      <c r="E87" s="42" t="s">
        <v>81</v>
      </c>
      <c r="F87" s="43">
        <v>30</v>
      </c>
      <c r="G87" s="42" t="s">
        <v>82</v>
      </c>
      <c r="H87" s="43">
        <v>0</v>
      </c>
      <c r="I87" s="42" t="s">
        <v>83</v>
      </c>
      <c r="J87" s="43">
        <v>0</v>
      </c>
      <c r="K87" s="42" t="s">
        <v>84</v>
      </c>
      <c r="L87" s="43">
        <v>0</v>
      </c>
      <c r="M87" s="42"/>
      <c r="N87" s="187"/>
      <c r="O87" s="43"/>
      <c r="P87" s="14"/>
      <c r="Q87" s="14"/>
      <c r="R87" s="177"/>
      <c r="S87" s="14"/>
      <c r="T87" s="14"/>
      <c r="U87" s="283"/>
      <c r="V87" s="299"/>
      <c r="W87" s="14"/>
      <c r="X87" s="14"/>
      <c r="Y87" s="14"/>
      <c r="Z87" s="14"/>
      <c r="AA87" s="253"/>
      <c r="AB87" s="14"/>
      <c r="AC87" s="14"/>
      <c r="AD87" s="14"/>
    </row>
    <row r="88" spans="1:30" x14ac:dyDescent="0.2">
      <c r="A88" s="410"/>
      <c r="B88" s="189"/>
      <c r="C88" s="345"/>
      <c r="D88" s="346"/>
      <c r="E88" s="346"/>
      <c r="F88" s="346"/>
      <c r="G88" s="346"/>
      <c r="H88" s="346"/>
      <c r="I88" s="346"/>
      <c r="J88" s="346"/>
      <c r="K88" s="346"/>
      <c r="L88" s="346"/>
      <c r="M88" s="346"/>
      <c r="N88" s="347"/>
      <c r="O88" s="205"/>
      <c r="P88" s="14"/>
      <c r="Q88" s="14"/>
      <c r="R88" s="177"/>
      <c r="S88" s="14"/>
      <c r="T88" s="14"/>
      <c r="U88" s="283"/>
      <c r="V88" s="299"/>
      <c r="W88" s="14"/>
      <c r="X88" s="14"/>
      <c r="Y88" s="14"/>
      <c r="Z88" s="14"/>
      <c r="AA88" s="253"/>
      <c r="AB88" s="14"/>
      <c r="AC88" s="14"/>
      <c r="AD88" s="14"/>
    </row>
    <row r="89" spans="1:30" x14ac:dyDescent="0.2">
      <c r="A89" s="282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283"/>
      <c r="V89" s="283"/>
      <c r="W89" s="14"/>
      <c r="X89" s="14"/>
      <c r="Y89" s="14"/>
      <c r="Z89" s="14"/>
      <c r="AA89" s="261"/>
      <c r="AB89" s="14"/>
      <c r="AC89" s="14"/>
      <c r="AD89" s="14"/>
    </row>
    <row r="90" spans="1:30" ht="15.75" x14ac:dyDescent="0.25">
      <c r="A90" s="290"/>
      <c r="B90" s="76"/>
      <c r="C90" s="48" t="s">
        <v>60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50"/>
      <c r="O90" s="76"/>
      <c r="P90" s="76"/>
      <c r="Q90" s="76"/>
      <c r="R90" s="76"/>
      <c r="S90" s="180"/>
      <c r="T90" s="180"/>
      <c r="U90" s="288">
        <f>S91+U91</f>
        <v>0</v>
      </c>
      <c r="V90" s="300"/>
      <c r="W90" s="14"/>
      <c r="X90" s="14"/>
      <c r="Y90" s="14"/>
      <c r="Z90" s="14"/>
      <c r="AA90" s="261"/>
      <c r="AB90" s="14"/>
      <c r="AC90" s="14"/>
      <c r="AD90" s="14"/>
    </row>
    <row r="91" spans="1:30" ht="15" x14ac:dyDescent="0.2">
      <c r="A91" s="287"/>
      <c r="B91" s="181"/>
      <c r="C91" s="192"/>
      <c r="D91" s="192"/>
      <c r="E91" s="182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1"/>
      <c r="Q91" s="181"/>
      <c r="R91" s="181"/>
      <c r="S91" s="183">
        <f>SUM(S92:S95)</f>
        <v>0</v>
      </c>
      <c r="T91" s="184"/>
      <c r="U91" s="289">
        <f>SUM(U92:U95)</f>
        <v>0</v>
      </c>
      <c r="V91" s="300"/>
      <c r="W91" s="14"/>
      <c r="X91" s="255"/>
      <c r="Y91" s="255"/>
      <c r="Z91" s="14"/>
      <c r="AA91" s="261"/>
      <c r="AB91" s="14"/>
      <c r="AC91" s="14"/>
      <c r="AD91" s="14"/>
    </row>
    <row r="92" spans="1:30" x14ac:dyDescent="0.2">
      <c r="A92" s="411">
        <v>25</v>
      </c>
      <c r="B92" s="190"/>
      <c r="C92" s="370"/>
      <c r="D92" s="371"/>
      <c r="E92" s="371"/>
      <c r="F92" s="371"/>
      <c r="G92" s="371"/>
      <c r="H92" s="371"/>
      <c r="I92" s="371"/>
      <c r="J92" s="371"/>
      <c r="K92" s="371"/>
      <c r="L92" s="371"/>
      <c r="M92" s="371"/>
      <c r="N92" s="372"/>
      <c r="O92" s="209" t="s">
        <v>96</v>
      </c>
      <c r="P92" s="64">
        <f>D93+F93+H93+J93+L93+N93</f>
        <v>0</v>
      </c>
      <c r="Q92" s="62" t="s">
        <v>79</v>
      </c>
      <c r="R92" s="67" t="s">
        <v>94</v>
      </c>
      <c r="S92" s="67" t="s">
        <v>94</v>
      </c>
      <c r="T92" s="67" t="s">
        <v>94</v>
      </c>
      <c r="U92" s="67" t="s">
        <v>94</v>
      </c>
      <c r="V92" s="201"/>
      <c r="W92" s="202"/>
      <c r="X92" s="211"/>
      <c r="Y92" s="211"/>
      <c r="Z92" s="14"/>
      <c r="AA92" s="261"/>
      <c r="AB92" s="14"/>
      <c r="AC92" s="14"/>
      <c r="AD92" s="14"/>
    </row>
    <row r="93" spans="1:30" x14ac:dyDescent="0.2">
      <c r="A93" s="411"/>
      <c r="B93" s="190"/>
      <c r="C93" s="193" t="s">
        <v>80</v>
      </c>
      <c r="D93" s="194"/>
      <c r="E93" s="45" t="s">
        <v>81</v>
      </c>
      <c r="F93" s="194">
        <v>0</v>
      </c>
      <c r="G93" s="45" t="s">
        <v>82</v>
      </c>
      <c r="H93" s="194">
        <v>0</v>
      </c>
      <c r="I93" s="45" t="s">
        <v>83</v>
      </c>
      <c r="J93" s="194">
        <v>0</v>
      </c>
      <c r="K93" s="45" t="s">
        <v>84</v>
      </c>
      <c r="L93" s="194">
        <v>0</v>
      </c>
      <c r="M93" s="45"/>
      <c r="N93" s="187"/>
      <c r="O93" s="43"/>
      <c r="P93" s="14"/>
      <c r="Q93" s="14"/>
      <c r="R93" s="14"/>
      <c r="S93" s="14"/>
      <c r="T93" s="14"/>
      <c r="U93" s="283"/>
      <c r="V93" s="299"/>
      <c r="W93" s="14"/>
      <c r="X93" s="14"/>
      <c r="Y93" s="14"/>
      <c r="Z93" s="14"/>
      <c r="AA93" s="261"/>
      <c r="AB93" s="14"/>
      <c r="AC93" s="14"/>
      <c r="AD93" s="14"/>
    </row>
    <row r="94" spans="1:30" ht="12.75" customHeight="1" x14ac:dyDescent="0.2">
      <c r="A94" s="411"/>
      <c r="B94" s="190"/>
      <c r="C94" s="364"/>
      <c r="D94" s="368"/>
      <c r="E94" s="368"/>
      <c r="F94" s="368"/>
      <c r="G94" s="368"/>
      <c r="H94" s="368"/>
      <c r="I94" s="368"/>
      <c r="J94" s="368"/>
      <c r="K94" s="368"/>
      <c r="L94" s="368"/>
      <c r="M94" s="368"/>
      <c r="N94" s="369"/>
      <c r="O94" s="206"/>
      <c r="P94" s="14"/>
      <c r="Q94" s="14"/>
      <c r="R94" s="14"/>
      <c r="S94" s="14"/>
      <c r="T94" s="14"/>
      <c r="U94" s="283"/>
      <c r="V94" s="299"/>
      <c r="W94" s="14"/>
      <c r="X94" s="14"/>
      <c r="Y94" s="14"/>
      <c r="Z94" s="14"/>
      <c r="AA94" s="261"/>
      <c r="AB94" s="14"/>
      <c r="AC94" s="14"/>
      <c r="AD94" s="14"/>
    </row>
    <row r="95" spans="1:30" x14ac:dyDescent="0.2">
      <c r="A95" s="282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283"/>
      <c r="V95" s="283"/>
      <c r="W95" s="14"/>
      <c r="X95" s="14"/>
      <c r="Y95" s="14"/>
      <c r="Z95" s="14"/>
      <c r="AA95" s="261"/>
      <c r="AB95" s="14"/>
      <c r="AC95" s="14"/>
      <c r="AD95" s="14"/>
    </row>
    <row r="96" spans="1:30" ht="15.75" x14ac:dyDescent="0.25">
      <c r="A96" s="291"/>
      <c r="B96" s="204"/>
      <c r="C96" s="51" t="s">
        <v>91</v>
      </c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3"/>
      <c r="O96" s="204"/>
      <c r="P96" s="204"/>
      <c r="Q96" s="204"/>
      <c r="R96" s="204"/>
      <c r="S96" s="204"/>
      <c r="T96" s="204"/>
      <c r="U96" s="288">
        <f>U97+S97</f>
        <v>0</v>
      </c>
      <c r="V96" s="298"/>
      <c r="W96" s="257"/>
      <c r="X96" s="257"/>
      <c r="Y96" s="257"/>
      <c r="Z96" s="257"/>
      <c r="AA96" s="267"/>
      <c r="AB96" s="14"/>
      <c r="AC96" s="14"/>
      <c r="AD96" s="14"/>
    </row>
    <row r="97" spans="1:30" x14ac:dyDescent="0.2">
      <c r="A97" s="292"/>
      <c r="B97" s="184"/>
      <c r="C97" s="54"/>
      <c r="D97" s="54"/>
      <c r="E97" s="182"/>
      <c r="F97" s="182"/>
      <c r="G97" s="184"/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4"/>
      <c r="S97" s="183">
        <f>SUM(S98:S101)</f>
        <v>0</v>
      </c>
      <c r="T97" s="184"/>
      <c r="U97" s="289">
        <f>SUM(U98:U101)</f>
        <v>0</v>
      </c>
      <c r="V97" s="289"/>
      <c r="W97" s="14"/>
      <c r="X97" s="255"/>
      <c r="Y97" s="255"/>
      <c r="Z97" s="14"/>
      <c r="AA97" s="261"/>
      <c r="AB97" s="14"/>
      <c r="AC97" s="14"/>
      <c r="AD97" s="14"/>
    </row>
    <row r="98" spans="1:30" x14ac:dyDescent="0.2">
      <c r="A98" s="408">
        <v>26</v>
      </c>
      <c r="B98" s="190"/>
      <c r="C98" s="401"/>
      <c r="D98" s="371"/>
      <c r="E98" s="371"/>
      <c r="F98" s="371"/>
      <c r="G98" s="371"/>
      <c r="H98" s="371"/>
      <c r="I98" s="371"/>
      <c r="J98" s="371"/>
      <c r="K98" s="371"/>
      <c r="L98" s="371"/>
      <c r="M98" s="371"/>
      <c r="N98" s="372"/>
      <c r="O98" s="209" t="s">
        <v>96</v>
      </c>
      <c r="P98" s="64">
        <f>D99+F99+H99+J99+L99+N99</f>
        <v>0</v>
      </c>
      <c r="Q98" s="62" t="s">
        <v>78</v>
      </c>
      <c r="R98" s="67" t="s">
        <v>94</v>
      </c>
      <c r="S98" s="67" t="s">
        <v>94</v>
      </c>
      <c r="T98" s="67" t="s">
        <v>94</v>
      </c>
      <c r="U98" s="67" t="s">
        <v>94</v>
      </c>
      <c r="V98" s="201"/>
      <c r="W98" s="202"/>
      <c r="X98" s="211"/>
      <c r="Y98" s="211"/>
      <c r="Z98" s="14"/>
      <c r="AA98" s="261"/>
      <c r="AB98" s="14"/>
      <c r="AC98" s="14"/>
      <c r="AD98" s="14"/>
    </row>
    <row r="99" spans="1:30" x14ac:dyDescent="0.2">
      <c r="A99" s="409"/>
      <c r="B99" s="190"/>
      <c r="C99" s="193" t="s">
        <v>80</v>
      </c>
      <c r="D99" s="195"/>
      <c r="E99" s="45" t="s">
        <v>81</v>
      </c>
      <c r="F99" s="196">
        <v>0</v>
      </c>
      <c r="G99" s="45" t="s">
        <v>82</v>
      </c>
      <c r="H99" s="196">
        <v>0</v>
      </c>
      <c r="I99" s="45" t="s">
        <v>83</v>
      </c>
      <c r="J99" s="196">
        <v>0</v>
      </c>
      <c r="K99" s="45" t="s">
        <v>84</v>
      </c>
      <c r="L99" s="196">
        <v>0</v>
      </c>
      <c r="M99" s="45"/>
      <c r="N99" s="197"/>
      <c r="O99" s="207"/>
      <c r="P99" s="198"/>
      <c r="Q99" s="198"/>
      <c r="R99" s="199"/>
      <c r="S99" s="198"/>
      <c r="T99" s="198"/>
      <c r="U99" s="281"/>
      <c r="V99" s="299"/>
      <c r="W99" s="14"/>
      <c r="X99" s="14"/>
      <c r="Y99" s="14"/>
      <c r="Z99" s="14"/>
      <c r="AA99" s="261"/>
      <c r="AB99" s="14"/>
      <c r="AC99" s="14"/>
      <c r="AD99" s="14"/>
    </row>
    <row r="100" spans="1:30" x14ac:dyDescent="0.2">
      <c r="A100" s="412"/>
      <c r="B100" s="190"/>
      <c r="C100" s="357"/>
      <c r="D100" s="358"/>
      <c r="E100" s="358"/>
      <c r="F100" s="358"/>
      <c r="G100" s="358"/>
      <c r="H100" s="358"/>
      <c r="I100" s="358"/>
      <c r="J100" s="358"/>
      <c r="K100" s="358"/>
      <c r="L100" s="358"/>
      <c r="M100" s="358"/>
      <c r="N100" s="359"/>
      <c r="O100" s="208"/>
      <c r="P100" s="14"/>
      <c r="Q100" s="14"/>
      <c r="R100" s="177"/>
      <c r="S100" s="14"/>
      <c r="T100" s="14"/>
      <c r="U100" s="283"/>
      <c r="V100" s="299"/>
      <c r="W100" s="14"/>
      <c r="X100" s="14"/>
      <c r="Y100" s="14"/>
      <c r="Z100" s="14"/>
      <c r="AA100" s="261"/>
      <c r="AB100" s="14"/>
      <c r="AC100" s="14"/>
      <c r="AD100" s="14"/>
    </row>
    <row r="101" spans="1:30" x14ac:dyDescent="0.2">
      <c r="A101" s="285"/>
      <c r="B101" s="14"/>
      <c r="C101" s="42"/>
      <c r="D101" s="258"/>
      <c r="E101" s="42"/>
      <c r="F101" s="259"/>
      <c r="G101" s="42"/>
      <c r="H101" s="259"/>
      <c r="I101" s="42"/>
      <c r="J101" s="259"/>
      <c r="K101" s="42"/>
      <c r="L101" s="259"/>
      <c r="M101" s="42"/>
      <c r="N101" s="259"/>
      <c r="O101" s="259"/>
      <c r="P101" s="14"/>
      <c r="Q101" s="14"/>
      <c r="R101" s="14"/>
      <c r="S101" s="14"/>
      <c r="T101" s="14"/>
      <c r="U101" s="283"/>
      <c r="V101" s="283"/>
      <c r="W101" s="14"/>
      <c r="X101" s="14"/>
      <c r="Y101" s="14"/>
      <c r="Z101" s="14"/>
      <c r="AA101" s="261"/>
      <c r="AB101" s="14"/>
      <c r="AC101" s="14"/>
      <c r="AD101" s="14"/>
    </row>
    <row r="102" spans="1:30" ht="15.75" x14ac:dyDescent="0.25">
      <c r="A102" s="287"/>
      <c r="B102" s="181"/>
      <c r="C102" s="48" t="s">
        <v>92</v>
      </c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50"/>
      <c r="O102" s="181"/>
      <c r="P102" s="181"/>
      <c r="Q102" s="181"/>
      <c r="R102" s="181"/>
      <c r="S102" s="181"/>
      <c r="T102" s="181"/>
      <c r="U102" s="288">
        <f>U103+S103</f>
        <v>0</v>
      </c>
      <c r="V102" s="298"/>
      <c r="W102" s="58"/>
      <c r="X102" s="58"/>
      <c r="Y102" s="58"/>
      <c r="Z102" s="58"/>
      <c r="AA102" s="262"/>
      <c r="AB102" s="14"/>
      <c r="AC102" s="14"/>
      <c r="AD102" s="14"/>
    </row>
    <row r="103" spans="1:30" x14ac:dyDescent="0.2">
      <c r="A103" s="292"/>
      <c r="B103" s="184"/>
      <c r="C103" s="54"/>
      <c r="D103" s="54"/>
      <c r="E103" s="182"/>
      <c r="F103" s="182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3">
        <f>SUM(S104:S107)</f>
        <v>0</v>
      </c>
      <c r="T103" s="184"/>
      <c r="U103" s="289">
        <f>SUM(U104:U107)</f>
        <v>0</v>
      </c>
      <c r="V103" s="289"/>
      <c r="W103" s="14"/>
      <c r="X103" s="255"/>
      <c r="Y103" s="255"/>
      <c r="Z103" s="14"/>
      <c r="AA103" s="261"/>
      <c r="AB103" s="14"/>
      <c r="AC103" s="14"/>
      <c r="AD103" s="14"/>
    </row>
    <row r="104" spans="1:30" x14ac:dyDescent="0.2">
      <c r="A104" s="411">
        <v>27</v>
      </c>
      <c r="B104" s="190"/>
      <c r="C104" s="342"/>
      <c r="D104" s="343"/>
      <c r="E104" s="343"/>
      <c r="F104" s="343"/>
      <c r="G104" s="343"/>
      <c r="H104" s="343"/>
      <c r="I104" s="343"/>
      <c r="J104" s="343"/>
      <c r="K104" s="343"/>
      <c r="L104" s="343"/>
      <c r="M104" s="343"/>
      <c r="N104" s="344"/>
      <c r="O104" s="209" t="s">
        <v>96</v>
      </c>
      <c r="P104" s="64">
        <f>D105+F105+H105+J105+L105+N105</f>
        <v>0</v>
      </c>
      <c r="Q104" s="62" t="s">
        <v>99</v>
      </c>
      <c r="R104" s="67" t="s">
        <v>94</v>
      </c>
      <c r="S104" s="67" t="s">
        <v>94</v>
      </c>
      <c r="T104" s="67" t="s">
        <v>94</v>
      </c>
      <c r="U104" s="67" t="s">
        <v>94</v>
      </c>
      <c r="V104" s="201"/>
      <c r="W104" s="202"/>
      <c r="X104" s="211"/>
      <c r="Y104" s="211"/>
      <c r="Z104" s="14"/>
      <c r="AA104" s="261"/>
      <c r="AB104" s="14"/>
      <c r="AC104" s="14"/>
      <c r="AD104" s="14"/>
    </row>
    <row r="105" spans="1:30" x14ac:dyDescent="0.2">
      <c r="A105" s="411"/>
      <c r="B105" s="190"/>
      <c r="C105" s="193" t="s">
        <v>80</v>
      </c>
      <c r="D105" s="194"/>
      <c r="E105" s="45" t="s">
        <v>81</v>
      </c>
      <c r="F105" s="194">
        <v>0</v>
      </c>
      <c r="G105" s="45" t="s">
        <v>82</v>
      </c>
      <c r="H105" s="194">
        <v>0</v>
      </c>
      <c r="I105" s="45" t="s">
        <v>83</v>
      </c>
      <c r="J105" s="194">
        <v>0</v>
      </c>
      <c r="K105" s="45" t="s">
        <v>84</v>
      </c>
      <c r="L105" s="194">
        <v>0</v>
      </c>
      <c r="M105" s="45"/>
      <c r="N105" s="187"/>
      <c r="O105" s="43"/>
      <c r="P105" s="14"/>
      <c r="Q105" s="14"/>
      <c r="R105" s="14"/>
      <c r="S105" s="14"/>
      <c r="T105" s="14"/>
      <c r="U105" s="283"/>
      <c r="V105" s="299"/>
      <c r="W105" s="14"/>
      <c r="X105" s="14"/>
      <c r="Y105" s="14"/>
      <c r="Z105" s="14"/>
      <c r="AA105" s="261"/>
      <c r="AB105" s="14"/>
      <c r="AC105" s="14"/>
      <c r="AD105" s="14"/>
    </row>
    <row r="106" spans="1:30" ht="12.75" customHeight="1" x14ac:dyDescent="0.2">
      <c r="A106" s="411"/>
      <c r="B106" s="190"/>
      <c r="C106" s="364"/>
      <c r="D106" s="368"/>
      <c r="E106" s="368"/>
      <c r="F106" s="368"/>
      <c r="G106" s="368"/>
      <c r="H106" s="368"/>
      <c r="I106" s="368"/>
      <c r="J106" s="368"/>
      <c r="K106" s="368"/>
      <c r="L106" s="368"/>
      <c r="M106" s="368"/>
      <c r="N106" s="369"/>
      <c r="O106" s="206"/>
      <c r="P106" s="14"/>
      <c r="Q106" s="14"/>
      <c r="R106" s="14"/>
      <c r="S106" s="14"/>
      <c r="T106" s="14"/>
      <c r="U106" s="283"/>
      <c r="V106" s="299"/>
      <c r="W106" s="14"/>
      <c r="X106" s="14"/>
      <c r="Y106" s="14"/>
      <c r="Z106" s="14"/>
      <c r="AA106" s="261"/>
      <c r="AB106" s="14"/>
      <c r="AC106" s="14"/>
      <c r="AD106" s="14"/>
    </row>
    <row r="107" spans="1:30" x14ac:dyDescent="0.2">
      <c r="A107" s="282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283"/>
      <c r="V107" s="283"/>
      <c r="W107" s="14"/>
      <c r="X107" s="14"/>
      <c r="Y107" s="14"/>
      <c r="Z107" s="14"/>
      <c r="AA107" s="261"/>
      <c r="AB107" s="14"/>
      <c r="AC107" s="14"/>
      <c r="AD107" s="14"/>
    </row>
    <row r="108" spans="1:30" ht="15.75" x14ac:dyDescent="0.25">
      <c r="A108" s="287"/>
      <c r="B108" s="181"/>
      <c r="C108" s="48" t="s">
        <v>1</v>
      </c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50"/>
      <c r="O108" s="181"/>
      <c r="P108" s="181"/>
      <c r="Q108" s="181"/>
      <c r="R108" s="181"/>
      <c r="S108" s="181"/>
      <c r="T108" s="181"/>
      <c r="U108" s="288">
        <f>U109+S109</f>
        <v>0</v>
      </c>
      <c r="V108" s="298"/>
      <c r="W108" s="58"/>
      <c r="X108" s="58"/>
      <c r="Y108" s="58"/>
      <c r="Z108" s="58"/>
      <c r="AA108" s="262"/>
      <c r="AB108" s="14"/>
      <c r="AC108" s="14"/>
      <c r="AD108" s="14"/>
    </row>
    <row r="109" spans="1:30" x14ac:dyDescent="0.2">
      <c r="A109" s="292"/>
      <c r="B109" s="184"/>
      <c r="C109" s="54"/>
      <c r="D109" s="54"/>
      <c r="E109" s="182"/>
      <c r="F109" s="182"/>
      <c r="G109" s="184"/>
      <c r="H109" s="184"/>
      <c r="I109" s="184"/>
      <c r="J109" s="184"/>
      <c r="K109" s="184"/>
      <c r="L109" s="184"/>
      <c r="M109" s="184"/>
      <c r="N109" s="184"/>
      <c r="O109" s="184"/>
      <c r="P109" s="184"/>
      <c r="Q109" s="184"/>
      <c r="R109" s="184"/>
      <c r="S109" s="183">
        <f>SUM(S110:S111)</f>
        <v>0</v>
      </c>
      <c r="T109" s="184"/>
      <c r="U109" s="289">
        <f>SUM(U110:U111)</f>
        <v>0</v>
      </c>
      <c r="V109" s="289"/>
      <c r="W109" s="14"/>
      <c r="X109" s="255"/>
      <c r="Y109" s="255"/>
      <c r="Z109" s="14"/>
      <c r="AA109" s="261"/>
      <c r="AB109" s="14"/>
      <c r="AC109" s="14"/>
      <c r="AD109" s="14"/>
    </row>
    <row r="110" spans="1:30" x14ac:dyDescent="0.2">
      <c r="A110" s="295">
        <v>28</v>
      </c>
      <c r="B110" s="68"/>
      <c r="C110" s="342" t="s">
        <v>108</v>
      </c>
      <c r="D110" s="343"/>
      <c r="E110" s="343"/>
      <c r="F110" s="343"/>
      <c r="G110" s="343"/>
      <c r="H110" s="343"/>
      <c r="I110" s="343"/>
      <c r="J110" s="343"/>
      <c r="K110" s="343"/>
      <c r="L110" s="343"/>
      <c r="M110" s="343"/>
      <c r="N110" s="344"/>
      <c r="O110" s="209" t="s">
        <v>96</v>
      </c>
      <c r="P110" s="64">
        <v>8</v>
      </c>
      <c r="Q110" s="62" t="s">
        <v>93</v>
      </c>
      <c r="R110" s="67" t="s">
        <v>94</v>
      </c>
      <c r="S110" s="67" t="s">
        <v>94</v>
      </c>
      <c r="T110" s="66"/>
      <c r="U110" s="65">
        <f>P110*T110</f>
        <v>0</v>
      </c>
      <c r="V110" s="65"/>
      <c r="W110" s="44"/>
      <c r="X110" s="211"/>
      <c r="Y110" s="211"/>
      <c r="Z110" s="14"/>
      <c r="AA110" s="261"/>
      <c r="AB110" s="14"/>
      <c r="AC110" s="14"/>
      <c r="AD110" s="14"/>
    </row>
    <row r="111" spans="1:30" x14ac:dyDescent="0.2">
      <c r="A111" s="296">
        <v>29</v>
      </c>
      <c r="B111" s="68"/>
      <c r="C111" s="342" t="s">
        <v>5</v>
      </c>
      <c r="D111" s="343"/>
      <c r="E111" s="343"/>
      <c r="F111" s="343"/>
      <c r="G111" s="343"/>
      <c r="H111" s="343"/>
      <c r="I111" s="343"/>
      <c r="J111" s="343"/>
      <c r="K111" s="343"/>
      <c r="L111" s="343"/>
      <c r="M111" s="343"/>
      <c r="N111" s="344"/>
      <c r="O111" s="209" t="s">
        <v>96</v>
      </c>
      <c r="P111" s="64">
        <v>2</v>
      </c>
      <c r="Q111" s="62" t="s">
        <v>93</v>
      </c>
      <c r="R111" s="67" t="s">
        <v>94</v>
      </c>
      <c r="S111" s="67" t="s">
        <v>94</v>
      </c>
      <c r="T111" s="66"/>
      <c r="U111" s="65">
        <f>P111*T111</f>
        <v>0</v>
      </c>
      <c r="V111" s="65"/>
      <c r="W111" s="44"/>
      <c r="X111" s="211"/>
      <c r="Y111" s="211"/>
      <c r="Z111" s="14"/>
      <c r="AA111" s="261"/>
      <c r="AB111" s="14"/>
      <c r="AC111" s="14"/>
      <c r="AD111" s="14"/>
    </row>
    <row r="112" spans="1:30" x14ac:dyDescent="0.2">
      <c r="V112" s="14"/>
      <c r="W112" s="14"/>
      <c r="X112" s="14"/>
      <c r="Y112" s="14"/>
      <c r="Z112" s="14"/>
      <c r="AA112" s="261"/>
      <c r="AB112" s="14"/>
      <c r="AC112" s="14"/>
      <c r="AD112" s="14"/>
    </row>
    <row r="113" spans="3:30" x14ac:dyDescent="0.2">
      <c r="C113" s="242" t="s">
        <v>381</v>
      </c>
      <c r="V113" s="14"/>
      <c r="W113" s="14"/>
      <c r="X113" s="14"/>
      <c r="Y113" s="14"/>
      <c r="Z113" s="14"/>
      <c r="AA113" s="261"/>
      <c r="AB113" s="14"/>
      <c r="AC113" s="14"/>
      <c r="AD113" s="14"/>
    </row>
    <row r="114" spans="3:30" x14ac:dyDescent="0.2">
      <c r="V114" s="14"/>
      <c r="W114" s="14"/>
      <c r="X114" s="14"/>
      <c r="Y114" s="14"/>
      <c r="Z114" s="14"/>
      <c r="AA114" s="261"/>
      <c r="AB114" s="14"/>
      <c r="AC114" s="14"/>
      <c r="AD114" s="14"/>
    </row>
    <row r="115" spans="3:30" x14ac:dyDescent="0.2">
      <c r="V115" s="14"/>
      <c r="W115" s="14"/>
      <c r="X115" s="14"/>
      <c r="Y115" s="14"/>
      <c r="Z115" s="14"/>
      <c r="AA115" s="261"/>
      <c r="AB115" s="14"/>
      <c r="AC115" s="14"/>
      <c r="AD115" s="14"/>
    </row>
    <row r="116" spans="3:30" x14ac:dyDescent="0.2">
      <c r="V116" s="14"/>
      <c r="W116" s="14"/>
      <c r="X116" s="14"/>
      <c r="Y116" s="14"/>
      <c r="Z116" s="14"/>
      <c r="AA116" s="261"/>
      <c r="AB116" s="14"/>
      <c r="AC116" s="14"/>
      <c r="AD116" s="14"/>
    </row>
  </sheetData>
  <protectedRanges>
    <protectedRange sqref="V6" name="Oblast1"/>
  </protectedRanges>
  <mergeCells count="94">
    <mergeCell ref="C110:N110"/>
    <mergeCell ref="C111:N111"/>
    <mergeCell ref="E13:N13"/>
    <mergeCell ref="C29:N29"/>
    <mergeCell ref="C31:N31"/>
    <mergeCell ref="A98:A100"/>
    <mergeCell ref="C98:N98"/>
    <mergeCell ref="C100:N100"/>
    <mergeCell ref="A104:A106"/>
    <mergeCell ref="C104:N104"/>
    <mergeCell ref="C106:N106"/>
    <mergeCell ref="A92:A94"/>
    <mergeCell ref="C92:N92"/>
    <mergeCell ref="C94:N94"/>
    <mergeCell ref="A20:A22"/>
    <mergeCell ref="C20:N20"/>
    <mergeCell ref="C22:N22"/>
    <mergeCell ref="A23:A25"/>
    <mergeCell ref="C23:N23"/>
    <mergeCell ref="C25:N25"/>
    <mergeCell ref="A26:A28"/>
    <mergeCell ref="C26:N26"/>
    <mergeCell ref="C28:N28"/>
    <mergeCell ref="A29:A31"/>
    <mergeCell ref="A35:A37"/>
    <mergeCell ref="C35:N35"/>
    <mergeCell ref="C37:N37"/>
    <mergeCell ref="E2:N2"/>
    <mergeCell ref="E3:N3"/>
    <mergeCell ref="E4:N4"/>
    <mergeCell ref="A17:A19"/>
    <mergeCell ref="C17:N17"/>
    <mergeCell ref="C19:N19"/>
    <mergeCell ref="C12:U12"/>
    <mergeCell ref="C10:U10"/>
    <mergeCell ref="C11:U11"/>
    <mergeCell ref="R5:S5"/>
    <mergeCell ref="A6:A8"/>
    <mergeCell ref="C6:N6"/>
    <mergeCell ref="C8:N8"/>
    <mergeCell ref="A32:A34"/>
    <mergeCell ref="C32:N32"/>
    <mergeCell ref="C34:N34"/>
    <mergeCell ref="A38:A40"/>
    <mergeCell ref="C38:N38"/>
    <mergeCell ref="C40:N40"/>
    <mergeCell ref="A41:A43"/>
    <mergeCell ref="C41:N41"/>
    <mergeCell ref="C43:N43"/>
    <mergeCell ref="A44:A46"/>
    <mergeCell ref="C44:N44"/>
    <mergeCell ref="C46:N46"/>
    <mergeCell ref="A47:A49"/>
    <mergeCell ref="C47:N47"/>
    <mergeCell ref="C49:N49"/>
    <mergeCell ref="A50:A52"/>
    <mergeCell ref="C50:N50"/>
    <mergeCell ref="C52:N52"/>
    <mergeCell ref="A53:A55"/>
    <mergeCell ref="C53:N53"/>
    <mergeCell ref="C55:N55"/>
    <mergeCell ref="A56:A58"/>
    <mergeCell ref="C56:N56"/>
    <mergeCell ref="C58:N58"/>
    <mergeCell ref="A59:A61"/>
    <mergeCell ref="C59:N59"/>
    <mergeCell ref="C61:N61"/>
    <mergeCell ref="A62:A64"/>
    <mergeCell ref="C62:N62"/>
    <mergeCell ref="C64:N64"/>
    <mergeCell ref="A65:A67"/>
    <mergeCell ref="C65:N65"/>
    <mergeCell ref="C67:N67"/>
    <mergeCell ref="A68:A70"/>
    <mergeCell ref="C68:N68"/>
    <mergeCell ref="C70:N70"/>
    <mergeCell ref="A71:A73"/>
    <mergeCell ref="C71:N71"/>
    <mergeCell ref="C73:N73"/>
    <mergeCell ref="A74:A76"/>
    <mergeCell ref="C74:N74"/>
    <mergeCell ref="C76:N76"/>
    <mergeCell ref="A77:A79"/>
    <mergeCell ref="C77:N77"/>
    <mergeCell ref="C79:N79"/>
    <mergeCell ref="A80:A82"/>
    <mergeCell ref="C80:N80"/>
    <mergeCell ref="C82:N82"/>
    <mergeCell ref="A86:A88"/>
    <mergeCell ref="C86:N86"/>
    <mergeCell ref="C88:N88"/>
    <mergeCell ref="A83:A85"/>
    <mergeCell ref="C83:N83"/>
    <mergeCell ref="C85:N8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1" fitToHeight="20" orientation="landscape" r:id="rId1"/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3"/>
  <sheetViews>
    <sheetView view="pageBreakPreview" topLeftCell="A5" zoomScaleNormal="100" zoomScaleSheetLayoutView="100" workbookViewId="0">
      <selection activeCell="V14" sqref="V14"/>
    </sheetView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25.7109375" customWidth="1"/>
    <col min="23" max="23" width="4.7109375" customWidth="1"/>
    <col min="24" max="25" width="12.7109375" customWidth="1"/>
    <col min="26" max="26" width="10.5703125" bestFit="1" customWidth="1"/>
    <col min="27" max="27" width="14.7109375" bestFit="1" customWidth="1"/>
  </cols>
  <sheetData>
    <row r="1" spans="1:28" ht="28.5" customHeight="1" x14ac:dyDescent="0.2">
      <c r="A1" s="279"/>
      <c r="B1" s="198"/>
      <c r="C1" s="280" t="str">
        <f>'Krycí list'!A1</f>
        <v>OCENĚNÝ POLOŽKOVÝ SOUPIS PRACÍ S VÝKAZEM VÝMĚR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281"/>
      <c r="V1" s="281"/>
    </row>
    <row r="2" spans="1:28" ht="15.75" x14ac:dyDescent="0.25">
      <c r="A2" s="282"/>
      <c r="B2" s="14"/>
      <c r="C2" s="55" t="s">
        <v>97</v>
      </c>
      <c r="D2" s="56"/>
      <c r="E2" s="381" t="str">
        <f>'Krycí list'!C7</f>
        <v>PAVILON PROF. KÁBRTA</v>
      </c>
      <c r="F2" s="382"/>
      <c r="G2" s="382"/>
      <c r="H2" s="382"/>
      <c r="I2" s="382"/>
      <c r="J2" s="382"/>
      <c r="K2" s="382"/>
      <c r="L2" s="382"/>
      <c r="M2" s="382"/>
      <c r="N2" s="383"/>
      <c r="O2" s="278"/>
      <c r="P2" s="14"/>
      <c r="Q2" s="14"/>
      <c r="R2" s="14"/>
      <c r="S2" s="14"/>
      <c r="T2" s="14"/>
      <c r="U2" s="283"/>
      <c r="V2" s="283"/>
      <c r="W2" s="14"/>
      <c r="X2" s="14"/>
      <c r="Y2" s="14"/>
      <c r="Z2" s="14"/>
      <c r="AA2" s="14"/>
      <c r="AB2" s="14"/>
    </row>
    <row r="3" spans="1:28" ht="15.75" x14ac:dyDescent="0.25">
      <c r="A3" s="282"/>
      <c r="B3" s="14"/>
      <c r="C3" s="57" t="s">
        <v>98</v>
      </c>
      <c r="D3" s="58"/>
      <c r="E3" s="381" t="str">
        <f>'Krycí list'!C5</f>
        <v>SO 001 - OBJEKT 15</v>
      </c>
      <c r="F3" s="382"/>
      <c r="G3" s="382"/>
      <c r="H3" s="382"/>
      <c r="I3" s="382"/>
      <c r="J3" s="382"/>
      <c r="K3" s="382"/>
      <c r="L3" s="382"/>
      <c r="M3" s="382"/>
      <c r="N3" s="383"/>
      <c r="O3" s="278"/>
      <c r="P3" s="14"/>
      <c r="Q3" s="14"/>
      <c r="R3" s="14"/>
      <c r="S3" s="14"/>
      <c r="T3" s="14"/>
      <c r="U3" s="283"/>
      <c r="V3" s="283"/>
      <c r="W3" s="14"/>
      <c r="X3" s="14"/>
      <c r="Y3" s="14"/>
      <c r="Z3" s="14"/>
      <c r="AA3" s="14"/>
      <c r="AB3" s="14"/>
    </row>
    <row r="4" spans="1:28" ht="15.75" x14ac:dyDescent="0.25">
      <c r="A4" s="282"/>
      <c r="B4" s="14"/>
      <c r="C4" s="59" t="s">
        <v>95</v>
      </c>
      <c r="D4" s="60"/>
      <c r="E4" s="384" t="str">
        <f>Rekapitulace!B14</f>
        <v>Elektrická požární signalizace - EPS</v>
      </c>
      <c r="F4" s="385"/>
      <c r="G4" s="385"/>
      <c r="H4" s="385"/>
      <c r="I4" s="385"/>
      <c r="J4" s="385"/>
      <c r="K4" s="385"/>
      <c r="L4" s="385"/>
      <c r="M4" s="385"/>
      <c r="N4" s="386"/>
      <c r="O4" s="278"/>
      <c r="P4" s="14"/>
      <c r="Q4" s="14"/>
      <c r="R4" s="14"/>
      <c r="S4" s="14"/>
      <c r="T4" s="14"/>
      <c r="U4" s="283"/>
      <c r="V4" s="283"/>
      <c r="W4" s="14"/>
      <c r="X4" s="14"/>
      <c r="Y4" s="14"/>
      <c r="Z4" s="14"/>
      <c r="AA4" s="14"/>
      <c r="AB4" s="14"/>
    </row>
    <row r="5" spans="1:28" ht="15.75" customHeight="1" x14ac:dyDescent="0.2">
      <c r="A5" s="28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393"/>
      <c r="S5" s="393"/>
      <c r="T5" s="277"/>
      <c r="U5" s="284"/>
      <c r="V5" s="284"/>
      <c r="W5" s="14"/>
      <c r="X5" s="14"/>
      <c r="Y5" s="14"/>
      <c r="Z5" s="14"/>
      <c r="AA5" s="14"/>
      <c r="AB5" s="14"/>
    </row>
    <row r="6" spans="1:28" x14ac:dyDescent="0.2">
      <c r="A6" s="394" t="s">
        <v>103</v>
      </c>
      <c r="B6" s="45" t="s">
        <v>0</v>
      </c>
      <c r="C6" s="342" t="s">
        <v>102</v>
      </c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4"/>
      <c r="O6" s="276" t="s">
        <v>107</v>
      </c>
      <c r="P6" s="62" t="s">
        <v>90</v>
      </c>
      <c r="Q6" s="62" t="s">
        <v>85</v>
      </c>
      <c r="R6" s="63" t="s">
        <v>86</v>
      </c>
      <c r="S6" s="63" t="s">
        <v>87</v>
      </c>
      <c r="T6" s="63" t="s">
        <v>88</v>
      </c>
      <c r="U6" s="63" t="s">
        <v>89</v>
      </c>
      <c r="V6" s="69" t="s">
        <v>376</v>
      </c>
      <c r="W6" s="14"/>
      <c r="X6" s="14"/>
      <c r="Y6" s="14"/>
      <c r="Z6" s="14"/>
      <c r="AA6" s="14"/>
      <c r="AB6" s="14"/>
    </row>
    <row r="7" spans="1:28" x14ac:dyDescent="0.2">
      <c r="A7" s="395"/>
      <c r="B7" s="191" t="s">
        <v>100</v>
      </c>
      <c r="C7" s="70" t="s">
        <v>101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69"/>
      <c r="O7" s="14"/>
      <c r="P7" s="14"/>
      <c r="Q7" s="14"/>
      <c r="R7" s="14"/>
      <c r="S7" s="14"/>
      <c r="T7" s="14"/>
      <c r="U7" s="283"/>
      <c r="V7" s="297"/>
      <c r="W7" s="14"/>
      <c r="X7" s="14"/>
      <c r="Y7" s="14"/>
      <c r="Z7" s="14"/>
      <c r="AA7" s="14"/>
      <c r="AB7" s="14"/>
    </row>
    <row r="8" spans="1:28" ht="15" x14ac:dyDescent="0.2">
      <c r="A8" s="396"/>
      <c r="B8" s="188"/>
      <c r="C8" s="397" t="s">
        <v>104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9"/>
      <c r="O8" s="244"/>
      <c r="P8" s="14"/>
      <c r="Q8" s="14"/>
      <c r="R8" s="14"/>
      <c r="S8" s="14"/>
      <c r="T8" s="14"/>
      <c r="U8" s="283"/>
      <c r="V8" s="297"/>
      <c r="W8" s="14"/>
      <c r="X8" s="247"/>
      <c r="Y8" s="14"/>
      <c r="Z8" s="14"/>
      <c r="AA8" s="14"/>
      <c r="AB8" s="14"/>
    </row>
    <row r="9" spans="1:28" s="242" customFormat="1" ht="15" x14ac:dyDescent="0.2">
      <c r="A9" s="285"/>
      <c r="B9" s="240"/>
      <c r="C9" s="241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14"/>
      <c r="Q9" s="14"/>
      <c r="R9" s="14"/>
      <c r="S9" s="14"/>
      <c r="T9" s="14"/>
      <c r="U9" s="283"/>
      <c r="V9" s="297"/>
      <c r="W9" s="14"/>
      <c r="X9" s="247"/>
      <c r="Y9" s="14"/>
      <c r="Z9" s="14"/>
      <c r="AA9" s="14"/>
      <c r="AB9" s="14"/>
    </row>
    <row r="10" spans="1:28" s="242" customFormat="1" ht="47.25" customHeight="1" x14ac:dyDescent="0.25">
      <c r="A10" s="285"/>
      <c r="B10" s="240"/>
      <c r="C10" s="404" t="s">
        <v>374</v>
      </c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2"/>
      <c r="V10" s="297"/>
      <c r="W10" s="14"/>
      <c r="X10" s="247"/>
      <c r="Y10" s="14"/>
      <c r="Z10" s="14"/>
      <c r="AA10" s="14"/>
      <c r="AB10" s="14"/>
    </row>
    <row r="11" spans="1:28" s="242" customFormat="1" ht="15.75" x14ac:dyDescent="0.25">
      <c r="A11" s="285"/>
      <c r="B11" s="240"/>
      <c r="C11" s="404" t="s">
        <v>371</v>
      </c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2"/>
      <c r="V11" s="297"/>
      <c r="W11" s="14"/>
      <c r="X11" s="247"/>
      <c r="Y11" s="14"/>
      <c r="Z11" s="14"/>
      <c r="AA11" s="14"/>
      <c r="AB11" s="14"/>
    </row>
    <row r="12" spans="1:28" s="242" customFormat="1" ht="15.75" x14ac:dyDescent="0.25">
      <c r="A12" s="285"/>
      <c r="B12" s="240"/>
      <c r="C12" s="404" t="s">
        <v>378</v>
      </c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351"/>
      <c r="U12" s="352"/>
      <c r="V12" s="297"/>
      <c r="W12" s="14"/>
      <c r="X12" s="247"/>
      <c r="Y12" s="14"/>
      <c r="Z12" s="14"/>
      <c r="AA12" s="14"/>
      <c r="AB12" s="14"/>
    </row>
    <row r="13" spans="1:28" s="47" customFormat="1" ht="15.75" x14ac:dyDescent="0.25">
      <c r="A13" s="57"/>
      <c r="B13" s="58"/>
      <c r="C13" s="58"/>
      <c r="D13" s="58"/>
      <c r="E13" s="400"/>
      <c r="F13" s="400"/>
      <c r="G13" s="400"/>
      <c r="H13" s="400"/>
      <c r="I13" s="400"/>
      <c r="J13" s="400"/>
      <c r="K13" s="400"/>
      <c r="L13" s="400"/>
      <c r="M13" s="400"/>
      <c r="N13" s="400"/>
      <c r="O13" s="278"/>
      <c r="P13" s="58"/>
      <c r="Q13" s="58"/>
      <c r="R13" s="58"/>
      <c r="S13" s="58"/>
      <c r="T13" s="58"/>
      <c r="U13" s="286"/>
      <c r="V13" s="286"/>
      <c r="W13" s="58"/>
      <c r="X13" s="249"/>
      <c r="Y13" s="249"/>
      <c r="Z13" s="58"/>
      <c r="AA13" s="58"/>
      <c r="AB13" s="58"/>
    </row>
    <row r="14" spans="1:28" ht="15.75" x14ac:dyDescent="0.25">
      <c r="A14" s="287"/>
      <c r="B14" s="181"/>
      <c r="C14" s="48" t="s">
        <v>3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0"/>
      <c r="O14" s="181"/>
      <c r="P14" s="181"/>
      <c r="Q14" s="181"/>
      <c r="R14" s="181"/>
      <c r="S14" s="181"/>
      <c r="T14" s="181"/>
      <c r="U14" s="288">
        <f>S15+U15</f>
        <v>0</v>
      </c>
      <c r="V14" s="421" t="s">
        <v>388</v>
      </c>
      <c r="W14" s="58"/>
      <c r="X14" s="249"/>
      <c r="Y14" s="249"/>
      <c r="Z14" s="58"/>
      <c r="AA14" s="58"/>
      <c r="AB14" s="14"/>
    </row>
    <row r="15" spans="1:28" ht="15" x14ac:dyDescent="0.2">
      <c r="A15" s="287"/>
      <c r="B15" s="181"/>
      <c r="C15" s="192"/>
      <c r="D15" s="19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1"/>
      <c r="Q15" s="181"/>
      <c r="R15" s="181"/>
      <c r="S15" s="183">
        <f>SUM(S16:S104)</f>
        <v>0</v>
      </c>
      <c r="T15" s="181"/>
      <c r="U15" s="289">
        <f>SUM(U16:U104)</f>
        <v>0</v>
      </c>
      <c r="V15" s="289"/>
      <c r="W15" s="58"/>
      <c r="X15" s="250"/>
      <c r="Y15" s="250"/>
      <c r="Z15" s="58"/>
      <c r="AA15" s="251"/>
      <c r="AB15" s="14"/>
    </row>
    <row r="16" spans="1:28" x14ac:dyDescent="0.2">
      <c r="A16" s="285"/>
      <c r="B16" s="14"/>
      <c r="C16" s="203" t="s">
        <v>105</v>
      </c>
      <c r="D16" s="43"/>
      <c r="E16" s="42"/>
      <c r="F16" s="43"/>
      <c r="G16" s="42"/>
      <c r="H16" s="43"/>
      <c r="I16" s="42"/>
      <c r="J16" s="43"/>
      <c r="K16" s="42"/>
      <c r="L16" s="43"/>
      <c r="M16" s="42"/>
      <c r="N16" s="43"/>
      <c r="O16" s="43"/>
      <c r="P16" s="14"/>
      <c r="Q16" s="14"/>
      <c r="R16" s="14"/>
      <c r="S16" s="14"/>
      <c r="T16" s="14"/>
      <c r="U16" s="283"/>
      <c r="V16" s="283"/>
      <c r="W16" s="14"/>
      <c r="X16" s="14"/>
      <c r="Y16" s="14"/>
      <c r="Z16" s="260"/>
      <c r="AA16" s="14"/>
      <c r="AB16" s="14"/>
    </row>
    <row r="17" spans="1:28" ht="54" customHeight="1" x14ac:dyDescent="0.2">
      <c r="A17" s="408">
        <v>1</v>
      </c>
      <c r="B17" s="185"/>
      <c r="C17" s="361" t="s">
        <v>221</v>
      </c>
      <c r="D17" s="362"/>
      <c r="E17" s="362"/>
      <c r="F17" s="362"/>
      <c r="G17" s="362"/>
      <c r="H17" s="362"/>
      <c r="I17" s="362"/>
      <c r="J17" s="362"/>
      <c r="K17" s="362"/>
      <c r="L17" s="362"/>
      <c r="M17" s="362"/>
      <c r="N17" s="363"/>
      <c r="O17" s="209" t="s">
        <v>96</v>
      </c>
      <c r="P17" s="64">
        <f>D18+F18+H18+J18+L18+N18</f>
        <v>1</v>
      </c>
      <c r="Q17" s="62" t="s">
        <v>79</v>
      </c>
      <c r="R17" s="74"/>
      <c r="S17" s="65">
        <f>P17*R17</f>
        <v>0</v>
      </c>
      <c r="T17" s="66"/>
      <c r="U17" s="65">
        <f>P17*T17</f>
        <v>0</v>
      </c>
      <c r="V17" s="301"/>
      <c r="W17" s="202"/>
      <c r="X17" s="211"/>
      <c r="Y17" s="211"/>
      <c r="Z17" s="252"/>
      <c r="AA17" s="14"/>
      <c r="AB17" s="14"/>
    </row>
    <row r="18" spans="1:28" x14ac:dyDescent="0.2">
      <c r="A18" s="409"/>
      <c r="B18" s="190"/>
      <c r="C18" s="186" t="s">
        <v>80</v>
      </c>
      <c r="D18" s="43"/>
      <c r="E18" s="42" t="s">
        <v>81</v>
      </c>
      <c r="F18" s="43">
        <v>0</v>
      </c>
      <c r="G18" s="42" t="s">
        <v>82</v>
      </c>
      <c r="H18" s="43">
        <v>1</v>
      </c>
      <c r="I18" s="42" t="s">
        <v>83</v>
      </c>
      <c r="J18" s="43">
        <v>0</v>
      </c>
      <c r="K18" s="42" t="s">
        <v>84</v>
      </c>
      <c r="L18" s="43">
        <v>0</v>
      </c>
      <c r="M18" s="42"/>
      <c r="N18" s="187"/>
      <c r="O18" s="43"/>
      <c r="P18" s="14"/>
      <c r="Q18" s="14"/>
      <c r="R18" s="177"/>
      <c r="S18" s="14"/>
      <c r="T18" s="14"/>
      <c r="U18" s="283"/>
      <c r="V18" s="299"/>
      <c r="W18" s="14"/>
      <c r="X18" s="14"/>
      <c r="Y18" s="14"/>
      <c r="Z18" s="14"/>
      <c r="AA18" s="14"/>
      <c r="AB18" s="14"/>
    </row>
    <row r="19" spans="1:28" x14ac:dyDescent="0.2">
      <c r="A19" s="410"/>
      <c r="B19" s="189"/>
      <c r="C19" s="345"/>
      <c r="D19" s="346"/>
      <c r="E19" s="346"/>
      <c r="F19" s="346"/>
      <c r="G19" s="346"/>
      <c r="H19" s="346"/>
      <c r="I19" s="346"/>
      <c r="J19" s="346"/>
      <c r="K19" s="346"/>
      <c r="L19" s="346"/>
      <c r="M19" s="346"/>
      <c r="N19" s="347"/>
      <c r="O19" s="205"/>
      <c r="P19" s="14"/>
      <c r="Q19" s="14"/>
      <c r="R19" s="177"/>
      <c r="S19" s="14"/>
      <c r="T19" s="14"/>
      <c r="U19" s="283"/>
      <c r="V19" s="299"/>
      <c r="W19" s="14"/>
      <c r="X19" s="14"/>
      <c r="Y19" s="14"/>
      <c r="Z19" s="14"/>
      <c r="AA19" s="14"/>
      <c r="AB19" s="14"/>
    </row>
    <row r="20" spans="1:28" ht="12.75" customHeight="1" x14ac:dyDescent="0.2">
      <c r="A20" s="348">
        <v>2</v>
      </c>
      <c r="B20" s="221"/>
      <c r="C20" s="361" t="s">
        <v>302</v>
      </c>
      <c r="D20" s="362"/>
      <c r="E20" s="362"/>
      <c r="F20" s="362"/>
      <c r="G20" s="362"/>
      <c r="H20" s="362"/>
      <c r="I20" s="362"/>
      <c r="J20" s="362"/>
      <c r="K20" s="362"/>
      <c r="L20" s="362"/>
      <c r="M20" s="362"/>
      <c r="N20" s="363"/>
      <c r="O20" s="209" t="s">
        <v>96</v>
      </c>
      <c r="P20" s="64">
        <f>D21+F21+H21+J21+L21+N21</f>
        <v>1</v>
      </c>
      <c r="Q20" s="62" t="s">
        <v>79</v>
      </c>
      <c r="R20" s="74"/>
      <c r="S20" s="65">
        <f>P20*R20</f>
        <v>0</v>
      </c>
      <c r="T20" s="66"/>
      <c r="U20" s="65">
        <f>P20*T20</f>
        <v>0</v>
      </c>
      <c r="V20" s="301"/>
      <c r="W20" s="202"/>
      <c r="X20" s="211"/>
      <c r="Y20" s="211"/>
      <c r="Z20" s="252"/>
      <c r="AA20" s="14"/>
      <c r="AB20" s="14"/>
    </row>
    <row r="21" spans="1:28" x14ac:dyDescent="0.2">
      <c r="A21" s="349"/>
      <c r="B21" s="222"/>
      <c r="C21" s="217" t="s">
        <v>80</v>
      </c>
      <c r="D21" s="218"/>
      <c r="E21" s="71" t="s">
        <v>81</v>
      </c>
      <c r="F21" s="218">
        <v>0</v>
      </c>
      <c r="G21" s="71" t="s">
        <v>82</v>
      </c>
      <c r="H21" s="218">
        <v>1</v>
      </c>
      <c r="I21" s="71" t="s">
        <v>83</v>
      </c>
      <c r="J21" s="218">
        <v>0</v>
      </c>
      <c r="K21" s="71" t="s">
        <v>84</v>
      </c>
      <c r="L21" s="218">
        <v>0</v>
      </c>
      <c r="M21" s="71"/>
      <c r="N21" s="219"/>
      <c r="O21" s="43"/>
      <c r="P21" s="14"/>
      <c r="Q21" s="14"/>
      <c r="R21" s="177"/>
      <c r="S21" s="14"/>
      <c r="T21" s="14"/>
      <c r="U21" s="283"/>
      <c r="V21" s="299"/>
      <c r="W21" s="14"/>
      <c r="X21" s="14"/>
      <c r="Y21" s="14"/>
      <c r="Z21" s="14"/>
      <c r="AA21" s="14"/>
      <c r="AB21" s="14"/>
    </row>
    <row r="22" spans="1:28" x14ac:dyDescent="0.2">
      <c r="A22" s="350"/>
      <c r="B22" s="223"/>
      <c r="C22" s="364"/>
      <c r="D22" s="365"/>
      <c r="E22" s="365"/>
      <c r="F22" s="365"/>
      <c r="G22" s="365"/>
      <c r="H22" s="365"/>
      <c r="I22" s="365"/>
      <c r="J22" s="365"/>
      <c r="K22" s="365"/>
      <c r="L22" s="365"/>
      <c r="M22" s="365"/>
      <c r="N22" s="366"/>
      <c r="O22" s="205"/>
      <c r="P22" s="14"/>
      <c r="Q22" s="14"/>
      <c r="R22" s="177"/>
      <c r="S22" s="14"/>
      <c r="T22" s="14"/>
      <c r="U22" s="283"/>
      <c r="V22" s="299"/>
      <c r="W22" s="14"/>
      <c r="X22" s="14"/>
      <c r="Y22" s="14"/>
      <c r="Z22" s="14"/>
      <c r="AA22" s="14"/>
      <c r="AB22" s="14"/>
    </row>
    <row r="23" spans="1:28" x14ac:dyDescent="0.2">
      <c r="A23" s="408">
        <v>3</v>
      </c>
      <c r="B23" s="185"/>
      <c r="C23" s="361" t="s">
        <v>222</v>
      </c>
      <c r="D23" s="362"/>
      <c r="E23" s="362"/>
      <c r="F23" s="362"/>
      <c r="G23" s="362"/>
      <c r="H23" s="362"/>
      <c r="I23" s="362"/>
      <c r="J23" s="362"/>
      <c r="K23" s="362"/>
      <c r="L23" s="362"/>
      <c r="M23" s="362"/>
      <c r="N23" s="363"/>
      <c r="O23" s="209" t="s">
        <v>96</v>
      </c>
      <c r="P23" s="64">
        <f>D24+F24+H24+J24+L24+N24</f>
        <v>1</v>
      </c>
      <c r="Q23" s="62" t="s">
        <v>79</v>
      </c>
      <c r="R23" s="74"/>
      <c r="S23" s="65">
        <f>P23*R23</f>
        <v>0</v>
      </c>
      <c r="T23" s="66"/>
      <c r="U23" s="65">
        <f>P23*T23</f>
        <v>0</v>
      </c>
      <c r="V23" s="301"/>
      <c r="W23" s="202"/>
      <c r="X23" s="211"/>
      <c r="Y23" s="211"/>
      <c r="Z23" s="252"/>
      <c r="AA23" s="14"/>
      <c r="AB23" s="14"/>
    </row>
    <row r="24" spans="1:28" x14ac:dyDescent="0.2">
      <c r="A24" s="409"/>
      <c r="B24" s="190"/>
      <c r="C24" s="186" t="s">
        <v>80</v>
      </c>
      <c r="D24" s="43"/>
      <c r="E24" s="42" t="s">
        <v>81</v>
      </c>
      <c r="F24" s="43">
        <v>0</v>
      </c>
      <c r="G24" s="42" t="s">
        <v>82</v>
      </c>
      <c r="H24" s="43">
        <v>1</v>
      </c>
      <c r="I24" s="42" t="s">
        <v>83</v>
      </c>
      <c r="J24" s="43">
        <v>0</v>
      </c>
      <c r="K24" s="42" t="s">
        <v>84</v>
      </c>
      <c r="L24" s="43">
        <v>0</v>
      </c>
      <c r="M24" s="42"/>
      <c r="N24" s="187"/>
      <c r="O24" s="43"/>
      <c r="P24" s="14"/>
      <c r="Q24" s="14"/>
      <c r="R24" s="177"/>
      <c r="S24" s="14"/>
      <c r="T24" s="14"/>
      <c r="U24" s="283"/>
      <c r="V24" s="299"/>
      <c r="W24" s="14"/>
      <c r="X24" s="14"/>
      <c r="Y24" s="14"/>
      <c r="Z24" s="14"/>
      <c r="AA24" s="14"/>
      <c r="AB24" s="14"/>
    </row>
    <row r="25" spans="1:28" x14ac:dyDescent="0.2">
      <c r="A25" s="410"/>
      <c r="B25" s="189"/>
      <c r="C25" s="345"/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47"/>
      <c r="O25" s="205"/>
      <c r="P25" s="14"/>
      <c r="Q25" s="14"/>
      <c r="R25" s="177"/>
      <c r="S25" s="14"/>
      <c r="T25" s="14"/>
      <c r="U25" s="283"/>
      <c r="V25" s="299"/>
      <c r="W25" s="14"/>
      <c r="X25" s="14"/>
      <c r="Y25" s="14"/>
      <c r="Z25" s="14"/>
      <c r="AA25" s="14"/>
      <c r="AB25" s="14"/>
    </row>
    <row r="26" spans="1:28" ht="27" customHeight="1" x14ac:dyDescent="0.2">
      <c r="A26" s="348">
        <v>4</v>
      </c>
      <c r="B26" s="185"/>
      <c r="C26" s="361" t="s">
        <v>223</v>
      </c>
      <c r="D26" s="362"/>
      <c r="E26" s="362"/>
      <c r="F26" s="362"/>
      <c r="G26" s="362"/>
      <c r="H26" s="362"/>
      <c r="I26" s="362"/>
      <c r="J26" s="362"/>
      <c r="K26" s="362"/>
      <c r="L26" s="362"/>
      <c r="M26" s="362"/>
      <c r="N26" s="363"/>
      <c r="O26" s="209" t="s">
        <v>96</v>
      </c>
      <c r="P26" s="64">
        <f>D27+F27+H27+J27+L27+N27</f>
        <v>1</v>
      </c>
      <c r="Q26" s="62" t="s">
        <v>79</v>
      </c>
      <c r="R26" s="74"/>
      <c r="S26" s="65">
        <f>P26*R26</f>
        <v>0</v>
      </c>
      <c r="T26" s="66"/>
      <c r="U26" s="65">
        <f>P26*T26</f>
        <v>0</v>
      </c>
      <c r="V26" s="301"/>
      <c r="W26" s="202"/>
      <c r="X26" s="211"/>
      <c r="Y26" s="211"/>
      <c r="Z26" s="252"/>
      <c r="AA26" s="14"/>
      <c r="AB26" s="14"/>
    </row>
    <row r="27" spans="1:28" x14ac:dyDescent="0.2">
      <c r="A27" s="349"/>
      <c r="B27" s="190"/>
      <c r="C27" s="186" t="s">
        <v>80</v>
      </c>
      <c r="D27" s="43"/>
      <c r="E27" s="42" t="s">
        <v>81</v>
      </c>
      <c r="F27" s="43">
        <v>0</v>
      </c>
      <c r="G27" s="42" t="s">
        <v>82</v>
      </c>
      <c r="H27" s="43">
        <v>1</v>
      </c>
      <c r="I27" s="42" t="s">
        <v>83</v>
      </c>
      <c r="J27" s="43">
        <v>0</v>
      </c>
      <c r="K27" s="42" t="s">
        <v>84</v>
      </c>
      <c r="L27" s="43">
        <v>0</v>
      </c>
      <c r="M27" s="42"/>
      <c r="N27" s="187"/>
      <c r="O27" s="43"/>
      <c r="P27" s="14"/>
      <c r="Q27" s="14"/>
      <c r="R27" s="177"/>
      <c r="S27" s="14"/>
      <c r="T27" s="14"/>
      <c r="U27" s="283"/>
      <c r="V27" s="299"/>
      <c r="W27" s="14"/>
      <c r="X27" s="14"/>
      <c r="Y27" s="14"/>
      <c r="Z27" s="14"/>
      <c r="AA27" s="14"/>
      <c r="AB27" s="14"/>
    </row>
    <row r="28" spans="1:28" x14ac:dyDescent="0.2">
      <c r="A28" s="350"/>
      <c r="B28" s="189"/>
      <c r="C28" s="345"/>
      <c r="D28" s="346"/>
      <c r="E28" s="346"/>
      <c r="F28" s="346"/>
      <c r="G28" s="346"/>
      <c r="H28" s="346"/>
      <c r="I28" s="346"/>
      <c r="J28" s="346"/>
      <c r="K28" s="346"/>
      <c r="L28" s="346"/>
      <c r="M28" s="346"/>
      <c r="N28" s="347"/>
      <c r="O28" s="205"/>
      <c r="P28" s="14"/>
      <c r="Q28" s="14"/>
      <c r="R28" s="177"/>
      <c r="S28" s="14"/>
      <c r="T28" s="14"/>
      <c r="U28" s="283"/>
      <c r="V28" s="299"/>
      <c r="W28" s="14"/>
      <c r="X28" s="14"/>
      <c r="Y28" s="14"/>
      <c r="Z28" s="14"/>
      <c r="AA28" s="14"/>
      <c r="AB28" s="14"/>
    </row>
    <row r="29" spans="1:28" x14ac:dyDescent="0.2">
      <c r="A29" s="408">
        <v>5</v>
      </c>
      <c r="B29" s="185"/>
      <c r="C29" s="361" t="s">
        <v>224</v>
      </c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3"/>
      <c r="O29" s="209" t="s">
        <v>96</v>
      </c>
      <c r="P29" s="64">
        <f>D30+F30+H30+J30+L30+N30</f>
        <v>1</v>
      </c>
      <c r="Q29" s="62" t="s">
        <v>79</v>
      </c>
      <c r="R29" s="74"/>
      <c r="S29" s="65">
        <f>P29*R29</f>
        <v>0</v>
      </c>
      <c r="T29" s="66"/>
      <c r="U29" s="65">
        <f>P29*T29</f>
        <v>0</v>
      </c>
      <c r="V29" s="301"/>
      <c r="W29" s="202"/>
      <c r="X29" s="211"/>
      <c r="Y29" s="211"/>
      <c r="Z29" s="252"/>
      <c r="AA29" s="14"/>
      <c r="AB29" s="14"/>
    </row>
    <row r="30" spans="1:28" x14ac:dyDescent="0.2">
      <c r="A30" s="409"/>
      <c r="B30" s="190"/>
      <c r="C30" s="186" t="s">
        <v>80</v>
      </c>
      <c r="D30" s="43"/>
      <c r="E30" s="42" t="s">
        <v>81</v>
      </c>
      <c r="F30" s="43">
        <v>0</v>
      </c>
      <c r="G30" s="42" t="s">
        <v>82</v>
      </c>
      <c r="H30" s="43">
        <v>1</v>
      </c>
      <c r="I30" s="42" t="s">
        <v>83</v>
      </c>
      <c r="J30" s="43">
        <v>0</v>
      </c>
      <c r="K30" s="42" t="s">
        <v>84</v>
      </c>
      <c r="L30" s="43">
        <v>0</v>
      </c>
      <c r="M30" s="42"/>
      <c r="N30" s="187"/>
      <c r="O30" s="43"/>
      <c r="P30" s="14"/>
      <c r="Q30" s="14"/>
      <c r="R30" s="177"/>
      <c r="S30" s="14"/>
      <c r="T30" s="14"/>
      <c r="U30" s="283"/>
      <c r="V30" s="299"/>
      <c r="W30" s="14"/>
      <c r="X30" s="14"/>
      <c r="Y30" s="14"/>
      <c r="Z30" s="14"/>
      <c r="AA30" s="14"/>
      <c r="AB30" s="14"/>
    </row>
    <row r="31" spans="1:28" x14ac:dyDescent="0.2">
      <c r="A31" s="410"/>
      <c r="B31" s="189"/>
      <c r="C31" s="345"/>
      <c r="D31" s="346"/>
      <c r="E31" s="346"/>
      <c r="F31" s="346"/>
      <c r="G31" s="346"/>
      <c r="H31" s="346"/>
      <c r="I31" s="346"/>
      <c r="J31" s="346"/>
      <c r="K31" s="346"/>
      <c r="L31" s="346"/>
      <c r="M31" s="346"/>
      <c r="N31" s="347"/>
      <c r="O31" s="205"/>
      <c r="P31" s="14"/>
      <c r="Q31" s="14"/>
      <c r="R31" s="177"/>
      <c r="S31" s="14"/>
      <c r="T31" s="14"/>
      <c r="U31" s="283"/>
      <c r="V31" s="299"/>
      <c r="W31" s="14"/>
      <c r="X31" s="14"/>
      <c r="Y31" s="14"/>
      <c r="Z31" s="14"/>
      <c r="AA31" s="14"/>
      <c r="AB31" s="14"/>
    </row>
    <row r="32" spans="1:28" x14ac:dyDescent="0.2">
      <c r="A32" s="348">
        <v>6</v>
      </c>
      <c r="B32" s="185"/>
      <c r="C32" s="361" t="s">
        <v>256</v>
      </c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3"/>
      <c r="O32" s="209" t="s">
        <v>96</v>
      </c>
      <c r="P32" s="64">
        <f>D33+F33+H33+J33+L33+N33</f>
        <v>1</v>
      </c>
      <c r="Q32" s="62" t="s">
        <v>79</v>
      </c>
      <c r="R32" s="74"/>
      <c r="S32" s="65">
        <f>P32*R32</f>
        <v>0</v>
      </c>
      <c r="T32" s="66"/>
      <c r="U32" s="65">
        <f>P32*T32</f>
        <v>0</v>
      </c>
      <c r="V32" s="301"/>
      <c r="W32" s="202"/>
      <c r="X32" s="211"/>
      <c r="Y32" s="211"/>
      <c r="Z32" s="252"/>
      <c r="AA32" s="14"/>
      <c r="AB32" s="14"/>
    </row>
    <row r="33" spans="1:28" x14ac:dyDescent="0.2">
      <c r="A33" s="349"/>
      <c r="B33" s="190"/>
      <c r="C33" s="186" t="s">
        <v>80</v>
      </c>
      <c r="D33" s="43"/>
      <c r="E33" s="42" t="s">
        <v>81</v>
      </c>
      <c r="F33" s="43">
        <v>0</v>
      </c>
      <c r="G33" s="42" t="s">
        <v>82</v>
      </c>
      <c r="H33" s="43">
        <v>1</v>
      </c>
      <c r="I33" s="42" t="s">
        <v>83</v>
      </c>
      <c r="J33" s="43">
        <v>0</v>
      </c>
      <c r="K33" s="42" t="s">
        <v>84</v>
      </c>
      <c r="L33" s="43">
        <v>0</v>
      </c>
      <c r="M33" s="42"/>
      <c r="N33" s="187"/>
      <c r="O33" s="43"/>
      <c r="P33" s="14"/>
      <c r="Q33" s="14"/>
      <c r="R33" s="177"/>
      <c r="S33" s="14"/>
      <c r="T33" s="14"/>
      <c r="U33" s="283"/>
      <c r="V33" s="299"/>
      <c r="W33" s="14"/>
      <c r="X33" s="14"/>
      <c r="Y33" s="14"/>
      <c r="Z33" s="14"/>
      <c r="AA33" s="14"/>
      <c r="AB33" s="14"/>
    </row>
    <row r="34" spans="1:28" x14ac:dyDescent="0.2">
      <c r="A34" s="350"/>
      <c r="B34" s="189"/>
      <c r="C34" s="345"/>
      <c r="D34" s="346"/>
      <c r="E34" s="346"/>
      <c r="F34" s="346"/>
      <c r="G34" s="346"/>
      <c r="H34" s="346"/>
      <c r="I34" s="346"/>
      <c r="J34" s="346"/>
      <c r="K34" s="346"/>
      <c r="L34" s="346"/>
      <c r="M34" s="346"/>
      <c r="N34" s="347"/>
      <c r="O34" s="205"/>
      <c r="P34" s="14"/>
      <c r="Q34" s="14"/>
      <c r="R34" s="177"/>
      <c r="S34" s="14"/>
      <c r="T34" s="14"/>
      <c r="U34" s="283"/>
      <c r="V34" s="299"/>
      <c r="W34" s="14"/>
      <c r="X34" s="14"/>
      <c r="Y34" s="14"/>
      <c r="Z34" s="14"/>
      <c r="AA34" s="14"/>
      <c r="AB34" s="14"/>
    </row>
    <row r="35" spans="1:28" ht="25.5" customHeight="1" x14ac:dyDescent="0.2">
      <c r="A35" s="408">
        <v>7</v>
      </c>
      <c r="B35" s="185"/>
      <c r="C35" s="361" t="s">
        <v>296</v>
      </c>
      <c r="D35" s="362"/>
      <c r="E35" s="362"/>
      <c r="F35" s="362"/>
      <c r="G35" s="362"/>
      <c r="H35" s="362"/>
      <c r="I35" s="362"/>
      <c r="J35" s="362"/>
      <c r="K35" s="362"/>
      <c r="L35" s="362"/>
      <c r="M35" s="362"/>
      <c r="N35" s="363"/>
      <c r="O35" s="209" t="s">
        <v>96</v>
      </c>
      <c r="P35" s="64">
        <f>D36+F36+H36+J36+L36+N36</f>
        <v>2</v>
      </c>
      <c r="Q35" s="62" t="s">
        <v>79</v>
      </c>
      <c r="R35" s="74"/>
      <c r="S35" s="65">
        <f>P35*R35</f>
        <v>0</v>
      </c>
      <c r="T35" s="66"/>
      <c r="U35" s="65">
        <f>P35*T35</f>
        <v>0</v>
      </c>
      <c r="V35" s="301"/>
      <c r="W35" s="202"/>
      <c r="X35" s="211"/>
      <c r="Y35" s="211"/>
      <c r="Z35" s="252"/>
      <c r="AA35" s="14"/>
      <c r="AB35" s="14"/>
    </row>
    <row r="36" spans="1:28" x14ac:dyDescent="0.2">
      <c r="A36" s="409"/>
      <c r="B36" s="190"/>
      <c r="C36" s="186" t="s">
        <v>80</v>
      </c>
      <c r="D36" s="43"/>
      <c r="E36" s="42" t="s">
        <v>81</v>
      </c>
      <c r="F36" s="43">
        <v>0</v>
      </c>
      <c r="G36" s="42" t="s">
        <v>82</v>
      </c>
      <c r="H36" s="43">
        <v>2</v>
      </c>
      <c r="I36" s="42" t="s">
        <v>83</v>
      </c>
      <c r="J36" s="43">
        <v>0</v>
      </c>
      <c r="K36" s="42" t="s">
        <v>84</v>
      </c>
      <c r="L36" s="43">
        <v>0</v>
      </c>
      <c r="M36" s="42"/>
      <c r="N36" s="187"/>
      <c r="O36" s="43"/>
      <c r="P36" s="14"/>
      <c r="Q36" s="14"/>
      <c r="R36" s="177"/>
      <c r="S36" s="14"/>
      <c r="T36" s="14"/>
      <c r="U36" s="283"/>
      <c r="V36" s="299"/>
      <c r="W36" s="14"/>
      <c r="X36" s="14"/>
      <c r="Y36" s="14"/>
      <c r="Z36" s="14"/>
      <c r="AA36" s="14"/>
      <c r="AB36" s="14"/>
    </row>
    <row r="37" spans="1:28" x14ac:dyDescent="0.2">
      <c r="A37" s="410"/>
      <c r="B37" s="189"/>
      <c r="C37" s="345" t="s">
        <v>297</v>
      </c>
      <c r="D37" s="346"/>
      <c r="E37" s="346"/>
      <c r="F37" s="346"/>
      <c r="G37" s="346"/>
      <c r="H37" s="346"/>
      <c r="I37" s="346"/>
      <c r="J37" s="346"/>
      <c r="K37" s="346"/>
      <c r="L37" s="346"/>
      <c r="M37" s="346"/>
      <c r="N37" s="347"/>
      <c r="O37" s="205"/>
      <c r="P37" s="14"/>
      <c r="Q37" s="14"/>
      <c r="R37" s="177"/>
      <c r="S37" s="14"/>
      <c r="T37" s="14"/>
      <c r="U37" s="283"/>
      <c r="V37" s="299"/>
      <c r="W37" s="14"/>
      <c r="X37" s="14"/>
      <c r="Y37" s="14"/>
      <c r="Z37" s="14"/>
      <c r="AA37" s="14"/>
      <c r="AB37" s="14"/>
    </row>
    <row r="38" spans="1:28" ht="38.25" customHeight="1" x14ac:dyDescent="0.2">
      <c r="A38" s="348">
        <v>8</v>
      </c>
      <c r="B38" s="185"/>
      <c r="C38" s="370" t="s">
        <v>304</v>
      </c>
      <c r="D38" s="371"/>
      <c r="E38" s="371"/>
      <c r="F38" s="371"/>
      <c r="G38" s="371"/>
      <c r="H38" s="371"/>
      <c r="I38" s="371"/>
      <c r="J38" s="371"/>
      <c r="K38" s="371"/>
      <c r="L38" s="371"/>
      <c r="M38" s="371"/>
      <c r="N38" s="372"/>
      <c r="O38" s="209" t="s">
        <v>96</v>
      </c>
      <c r="P38" s="64">
        <f>D39+F39+H39+J39+L39+N39</f>
        <v>4</v>
      </c>
      <c r="Q38" s="62" t="s">
        <v>79</v>
      </c>
      <c r="R38" s="74"/>
      <c r="S38" s="65">
        <f>P38*R38</f>
        <v>0</v>
      </c>
      <c r="T38" s="66"/>
      <c r="U38" s="65">
        <f>P38*T38</f>
        <v>0</v>
      </c>
      <c r="V38" s="201"/>
      <c r="W38" s="202"/>
      <c r="X38" s="211"/>
      <c r="Y38" s="211"/>
      <c r="Z38" s="252"/>
      <c r="AA38" s="14"/>
      <c r="AB38" s="14"/>
    </row>
    <row r="39" spans="1:28" x14ac:dyDescent="0.2">
      <c r="A39" s="349"/>
      <c r="B39" s="190"/>
      <c r="C39" s="186" t="s">
        <v>80</v>
      </c>
      <c r="D39" s="43"/>
      <c r="E39" s="42" t="s">
        <v>81</v>
      </c>
      <c r="F39" s="43">
        <v>0</v>
      </c>
      <c r="G39" s="42" t="s">
        <v>82</v>
      </c>
      <c r="H39" s="43">
        <v>4</v>
      </c>
      <c r="I39" s="42" t="s">
        <v>83</v>
      </c>
      <c r="J39" s="43">
        <v>0</v>
      </c>
      <c r="K39" s="42" t="s">
        <v>84</v>
      </c>
      <c r="L39" s="43">
        <v>0</v>
      </c>
      <c r="M39" s="42"/>
      <c r="N39" s="187"/>
      <c r="O39" s="43"/>
      <c r="P39" s="14"/>
      <c r="Q39" s="14"/>
      <c r="R39" s="177"/>
      <c r="S39" s="14"/>
      <c r="T39" s="14"/>
      <c r="U39" s="283"/>
      <c r="V39" s="299"/>
      <c r="W39" s="14"/>
      <c r="X39" s="14"/>
      <c r="Y39" s="14"/>
      <c r="Z39" s="14"/>
      <c r="AA39" s="14"/>
      <c r="AB39" s="14"/>
    </row>
    <row r="40" spans="1:28" x14ac:dyDescent="0.2">
      <c r="A40" s="350"/>
      <c r="B40" s="189"/>
      <c r="C40" s="345" t="s">
        <v>303</v>
      </c>
      <c r="D40" s="346"/>
      <c r="E40" s="346"/>
      <c r="F40" s="346"/>
      <c r="G40" s="346"/>
      <c r="H40" s="346"/>
      <c r="I40" s="346"/>
      <c r="J40" s="346"/>
      <c r="K40" s="346"/>
      <c r="L40" s="346"/>
      <c r="M40" s="346"/>
      <c r="N40" s="347"/>
      <c r="O40" s="205"/>
      <c r="P40" s="14"/>
      <c r="Q40" s="14"/>
      <c r="R40" s="177"/>
      <c r="S40" s="14"/>
      <c r="T40" s="14"/>
      <c r="U40" s="283"/>
      <c r="V40" s="299"/>
      <c r="W40" s="14"/>
      <c r="X40" s="14"/>
      <c r="Y40" s="14"/>
      <c r="Z40" s="14"/>
      <c r="AA40" s="14"/>
      <c r="AB40" s="14"/>
    </row>
    <row r="41" spans="1:28" ht="12.75" customHeight="1" x14ac:dyDescent="0.2">
      <c r="A41" s="408">
        <v>9</v>
      </c>
      <c r="B41" s="221"/>
      <c r="C41" s="360" t="s">
        <v>147</v>
      </c>
      <c r="D41" s="355"/>
      <c r="E41" s="355"/>
      <c r="F41" s="355"/>
      <c r="G41" s="355"/>
      <c r="H41" s="355"/>
      <c r="I41" s="355"/>
      <c r="J41" s="355"/>
      <c r="K41" s="355"/>
      <c r="L41" s="355"/>
      <c r="M41" s="355"/>
      <c r="N41" s="356"/>
      <c r="O41" s="209" t="s">
        <v>96</v>
      </c>
      <c r="P41" s="64">
        <f>D42+F42+H42+J42+L42+N42</f>
        <v>8</v>
      </c>
      <c r="Q41" s="62" t="s">
        <v>79</v>
      </c>
      <c r="R41" s="67" t="s">
        <v>94</v>
      </c>
      <c r="S41" s="67" t="s">
        <v>94</v>
      </c>
      <c r="T41" s="66"/>
      <c r="U41" s="65">
        <f>P41*T41</f>
        <v>0</v>
      </c>
      <c r="V41" s="201"/>
      <c r="W41" s="202"/>
      <c r="X41" s="211"/>
      <c r="Y41" s="211"/>
      <c r="Z41" s="252"/>
      <c r="AA41" s="14"/>
      <c r="AB41" s="14"/>
    </row>
    <row r="42" spans="1:28" x14ac:dyDescent="0.2">
      <c r="A42" s="409"/>
      <c r="B42" s="222"/>
      <c r="C42" s="217" t="s">
        <v>80</v>
      </c>
      <c r="D42" s="218"/>
      <c r="E42" s="71" t="s">
        <v>81</v>
      </c>
      <c r="F42" s="218">
        <v>0</v>
      </c>
      <c r="G42" s="71" t="s">
        <v>82</v>
      </c>
      <c r="H42" s="218">
        <v>8</v>
      </c>
      <c r="I42" s="71" t="s">
        <v>83</v>
      </c>
      <c r="J42" s="218">
        <v>0</v>
      </c>
      <c r="K42" s="71" t="s">
        <v>84</v>
      </c>
      <c r="L42" s="218">
        <v>0</v>
      </c>
      <c r="M42" s="71"/>
      <c r="N42" s="219"/>
      <c r="O42" s="43"/>
      <c r="P42" s="14"/>
      <c r="Q42" s="14"/>
      <c r="R42" s="177"/>
      <c r="S42" s="14"/>
      <c r="T42" s="14"/>
      <c r="U42" s="283"/>
      <c r="V42" s="299"/>
      <c r="W42" s="14"/>
      <c r="X42" s="14"/>
      <c r="Y42" s="14"/>
      <c r="Z42" s="14"/>
      <c r="AA42" s="14"/>
      <c r="AB42" s="14"/>
    </row>
    <row r="43" spans="1:28" x14ac:dyDescent="0.2">
      <c r="A43" s="410"/>
      <c r="B43" s="223"/>
      <c r="C43" s="364"/>
      <c r="D43" s="365"/>
      <c r="E43" s="365"/>
      <c r="F43" s="365"/>
      <c r="G43" s="365"/>
      <c r="H43" s="365"/>
      <c r="I43" s="365"/>
      <c r="J43" s="365"/>
      <c r="K43" s="365"/>
      <c r="L43" s="365"/>
      <c r="M43" s="365"/>
      <c r="N43" s="366"/>
      <c r="O43" s="205"/>
      <c r="P43" s="14"/>
      <c r="Q43" s="14"/>
      <c r="R43" s="177"/>
      <c r="S43" s="14"/>
      <c r="T43" s="14"/>
      <c r="U43" s="283"/>
      <c r="V43" s="299"/>
      <c r="W43" s="14"/>
      <c r="X43" s="14"/>
      <c r="Y43" s="14"/>
      <c r="Z43" s="14"/>
      <c r="AA43" s="14"/>
      <c r="AB43" s="14"/>
    </row>
    <row r="44" spans="1:28" x14ac:dyDescent="0.2">
      <c r="A44" s="348">
        <v>10</v>
      </c>
      <c r="B44" s="185"/>
      <c r="C44" s="370" t="s">
        <v>225</v>
      </c>
      <c r="D44" s="371"/>
      <c r="E44" s="371"/>
      <c r="F44" s="371"/>
      <c r="G44" s="371"/>
      <c r="H44" s="371"/>
      <c r="I44" s="371"/>
      <c r="J44" s="371"/>
      <c r="K44" s="371"/>
      <c r="L44" s="371"/>
      <c r="M44" s="371"/>
      <c r="N44" s="372"/>
      <c r="O44" s="209" t="s">
        <v>96</v>
      </c>
      <c r="P44" s="64">
        <f>D45+F45+H45+J45+L45+N45</f>
        <v>1</v>
      </c>
      <c r="Q44" s="62" t="s">
        <v>79</v>
      </c>
      <c r="R44" s="74"/>
      <c r="S44" s="65">
        <f>P44*R44</f>
        <v>0</v>
      </c>
      <c r="T44" s="66"/>
      <c r="U44" s="65">
        <f>P44*T44</f>
        <v>0</v>
      </c>
      <c r="V44" s="201"/>
      <c r="W44" s="202"/>
      <c r="X44" s="211"/>
      <c r="Y44" s="211"/>
      <c r="Z44" s="252"/>
      <c r="AA44" s="14"/>
      <c r="AB44" s="14"/>
    </row>
    <row r="45" spans="1:28" x14ac:dyDescent="0.2">
      <c r="A45" s="349"/>
      <c r="B45" s="190"/>
      <c r="C45" s="186" t="s">
        <v>80</v>
      </c>
      <c r="D45" s="43"/>
      <c r="E45" s="42" t="s">
        <v>81</v>
      </c>
      <c r="F45" s="43">
        <v>0</v>
      </c>
      <c r="G45" s="42" t="s">
        <v>82</v>
      </c>
      <c r="H45" s="43">
        <v>1</v>
      </c>
      <c r="I45" s="42" t="s">
        <v>83</v>
      </c>
      <c r="J45" s="43">
        <v>0</v>
      </c>
      <c r="K45" s="42" t="s">
        <v>84</v>
      </c>
      <c r="L45" s="43">
        <v>0</v>
      </c>
      <c r="M45" s="42"/>
      <c r="N45" s="187"/>
      <c r="O45" s="43"/>
      <c r="P45" s="14"/>
      <c r="Q45" s="14"/>
      <c r="R45" s="177"/>
      <c r="S45" s="14"/>
      <c r="T45" s="14"/>
      <c r="U45" s="283"/>
      <c r="V45" s="299"/>
      <c r="W45" s="14"/>
      <c r="X45" s="14"/>
      <c r="Y45" s="14"/>
      <c r="Z45" s="14"/>
      <c r="AA45" s="14"/>
      <c r="AB45" s="14"/>
    </row>
    <row r="46" spans="1:28" x14ac:dyDescent="0.2">
      <c r="A46" s="350"/>
      <c r="B46" s="189"/>
      <c r="C46" s="345"/>
      <c r="D46" s="346"/>
      <c r="E46" s="346"/>
      <c r="F46" s="346"/>
      <c r="G46" s="346"/>
      <c r="H46" s="346"/>
      <c r="I46" s="346"/>
      <c r="J46" s="346"/>
      <c r="K46" s="346"/>
      <c r="L46" s="346"/>
      <c r="M46" s="346"/>
      <c r="N46" s="347"/>
      <c r="O46" s="205"/>
      <c r="P46" s="14"/>
      <c r="Q46" s="14"/>
      <c r="R46" s="177"/>
      <c r="S46" s="14"/>
      <c r="T46" s="14"/>
      <c r="U46" s="283"/>
      <c r="V46" s="299"/>
      <c r="W46" s="14"/>
      <c r="X46" s="14"/>
      <c r="Y46" s="14"/>
      <c r="Z46" s="14"/>
      <c r="AA46" s="14"/>
      <c r="AB46" s="14"/>
    </row>
    <row r="47" spans="1:28" x14ac:dyDescent="0.2">
      <c r="A47" s="408">
        <v>11</v>
      </c>
      <c r="B47" s="185"/>
      <c r="C47" s="361" t="s">
        <v>226</v>
      </c>
      <c r="D47" s="362"/>
      <c r="E47" s="362"/>
      <c r="F47" s="362"/>
      <c r="G47" s="362"/>
      <c r="H47" s="362"/>
      <c r="I47" s="362"/>
      <c r="J47" s="362"/>
      <c r="K47" s="362"/>
      <c r="L47" s="362"/>
      <c r="M47" s="362"/>
      <c r="N47" s="363"/>
      <c r="O47" s="209" t="s">
        <v>96</v>
      </c>
      <c r="P47" s="64">
        <f>D48+F48+H48+J48+L48+N48</f>
        <v>67</v>
      </c>
      <c r="Q47" s="62" t="s">
        <v>79</v>
      </c>
      <c r="R47" s="74"/>
      <c r="S47" s="65">
        <f>P47*R47</f>
        <v>0</v>
      </c>
      <c r="T47" s="66"/>
      <c r="U47" s="65">
        <f>P47*T47</f>
        <v>0</v>
      </c>
      <c r="V47" s="301"/>
      <c r="W47" s="202"/>
      <c r="X47" s="211"/>
      <c r="Y47" s="211"/>
      <c r="Z47" s="252"/>
      <c r="AA47" s="14"/>
      <c r="AB47" s="14"/>
    </row>
    <row r="48" spans="1:28" x14ac:dyDescent="0.2">
      <c r="A48" s="409"/>
      <c r="B48" s="190"/>
      <c r="C48" s="186" t="s">
        <v>80</v>
      </c>
      <c r="D48" s="43"/>
      <c r="E48" s="42" t="s">
        <v>81</v>
      </c>
      <c r="F48" s="43">
        <v>20</v>
      </c>
      <c r="G48" s="42" t="s">
        <v>82</v>
      </c>
      <c r="H48" s="43">
        <v>18</v>
      </c>
      <c r="I48" s="42" t="s">
        <v>83</v>
      </c>
      <c r="J48" s="43">
        <v>19</v>
      </c>
      <c r="K48" s="42" t="s">
        <v>84</v>
      </c>
      <c r="L48" s="43">
        <v>10</v>
      </c>
      <c r="M48" s="42"/>
      <c r="N48" s="187"/>
      <c r="O48" s="43"/>
      <c r="P48" s="14"/>
      <c r="Q48" s="14"/>
      <c r="R48" s="177"/>
      <c r="S48" s="14"/>
      <c r="T48" s="14"/>
      <c r="U48" s="283"/>
      <c r="V48" s="299"/>
      <c r="W48" s="14"/>
      <c r="X48" s="14"/>
      <c r="Y48" s="14"/>
      <c r="Z48" s="14"/>
      <c r="AA48" s="14"/>
      <c r="AB48" s="14"/>
    </row>
    <row r="49" spans="1:28" x14ac:dyDescent="0.2">
      <c r="A49" s="410"/>
      <c r="B49" s="189"/>
      <c r="C49" s="345"/>
      <c r="D49" s="346"/>
      <c r="E49" s="346"/>
      <c r="F49" s="346"/>
      <c r="G49" s="346"/>
      <c r="H49" s="346"/>
      <c r="I49" s="346"/>
      <c r="J49" s="346"/>
      <c r="K49" s="346"/>
      <c r="L49" s="346"/>
      <c r="M49" s="346"/>
      <c r="N49" s="347"/>
      <c r="O49" s="205"/>
      <c r="P49" s="14"/>
      <c r="Q49" s="14"/>
      <c r="R49" s="177"/>
      <c r="S49" s="14"/>
      <c r="T49" s="14"/>
      <c r="U49" s="283"/>
      <c r="V49" s="299"/>
      <c r="W49" s="14"/>
      <c r="X49" s="14"/>
      <c r="Y49" s="14"/>
      <c r="Z49" s="14"/>
      <c r="AA49" s="14"/>
      <c r="AB49" s="14"/>
    </row>
    <row r="50" spans="1:28" x14ac:dyDescent="0.2">
      <c r="A50" s="348">
        <v>12</v>
      </c>
      <c r="B50" s="185"/>
      <c r="C50" s="361" t="s">
        <v>227</v>
      </c>
      <c r="D50" s="362"/>
      <c r="E50" s="362"/>
      <c r="F50" s="362"/>
      <c r="G50" s="362"/>
      <c r="H50" s="362"/>
      <c r="I50" s="362"/>
      <c r="J50" s="362"/>
      <c r="K50" s="362"/>
      <c r="L50" s="362"/>
      <c r="M50" s="362"/>
      <c r="N50" s="363"/>
      <c r="O50" s="209" t="s">
        <v>96</v>
      </c>
      <c r="P50" s="64">
        <f>D51+F51+H51+J51+L51+N51</f>
        <v>67</v>
      </c>
      <c r="Q50" s="62" t="s">
        <v>79</v>
      </c>
      <c r="R50" s="74"/>
      <c r="S50" s="65">
        <f>P50*R50</f>
        <v>0</v>
      </c>
      <c r="T50" s="66"/>
      <c r="U50" s="65">
        <f>P50*T50</f>
        <v>0</v>
      </c>
      <c r="V50" s="301"/>
      <c r="W50" s="202"/>
      <c r="X50" s="211"/>
      <c r="Y50" s="211"/>
      <c r="Z50" s="252"/>
      <c r="AA50" s="14"/>
      <c r="AB50" s="14"/>
    </row>
    <row r="51" spans="1:28" x14ac:dyDescent="0.2">
      <c r="A51" s="349"/>
      <c r="B51" s="190"/>
      <c r="C51" s="186" t="s">
        <v>80</v>
      </c>
      <c r="D51" s="43"/>
      <c r="E51" s="42" t="s">
        <v>81</v>
      </c>
      <c r="F51" s="43">
        <v>20</v>
      </c>
      <c r="G51" s="42" t="s">
        <v>82</v>
      </c>
      <c r="H51" s="43">
        <v>18</v>
      </c>
      <c r="I51" s="42" t="s">
        <v>83</v>
      </c>
      <c r="J51" s="43">
        <v>19</v>
      </c>
      <c r="K51" s="42" t="s">
        <v>84</v>
      </c>
      <c r="L51" s="43">
        <v>10</v>
      </c>
      <c r="M51" s="42"/>
      <c r="N51" s="187"/>
      <c r="O51" s="43"/>
      <c r="P51" s="14"/>
      <c r="Q51" s="14"/>
      <c r="R51" s="177"/>
      <c r="S51" s="14"/>
      <c r="T51" s="14"/>
      <c r="U51" s="283"/>
      <c r="V51" s="299"/>
      <c r="W51" s="14"/>
      <c r="X51" s="14"/>
      <c r="Y51" s="14"/>
      <c r="Z51" s="14"/>
      <c r="AA51" s="14"/>
      <c r="AB51" s="14"/>
    </row>
    <row r="52" spans="1:28" x14ac:dyDescent="0.2">
      <c r="A52" s="350"/>
      <c r="B52" s="189"/>
      <c r="C52" s="345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7"/>
      <c r="O52" s="205"/>
      <c r="P52" s="14"/>
      <c r="Q52" s="14"/>
      <c r="R52" s="177"/>
      <c r="S52" s="14"/>
      <c r="T52" s="14"/>
      <c r="U52" s="283"/>
      <c r="V52" s="299"/>
      <c r="W52" s="14"/>
      <c r="X52" s="14"/>
      <c r="Y52" s="14"/>
      <c r="Z52" s="14"/>
      <c r="AA52" s="14"/>
      <c r="AB52" s="14"/>
    </row>
    <row r="53" spans="1:28" x14ac:dyDescent="0.2">
      <c r="A53" s="408">
        <v>13</v>
      </c>
      <c r="B53" s="185"/>
      <c r="C53" s="361" t="s">
        <v>228</v>
      </c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3"/>
      <c r="O53" s="209" t="s">
        <v>96</v>
      </c>
      <c r="P53" s="64">
        <f>D54+F54+H54+J54+L54+N54</f>
        <v>11</v>
      </c>
      <c r="Q53" s="62" t="s">
        <v>79</v>
      </c>
      <c r="R53" s="74"/>
      <c r="S53" s="65">
        <f>P53*R53</f>
        <v>0</v>
      </c>
      <c r="T53" s="66"/>
      <c r="U53" s="65">
        <f>P53*T53</f>
        <v>0</v>
      </c>
      <c r="V53" s="301"/>
      <c r="W53" s="202"/>
      <c r="X53" s="211"/>
      <c r="Y53" s="211"/>
      <c r="Z53" s="252"/>
      <c r="AA53" s="14"/>
      <c r="AB53" s="14"/>
    </row>
    <row r="54" spans="1:28" x14ac:dyDescent="0.2">
      <c r="A54" s="409"/>
      <c r="B54" s="190"/>
      <c r="C54" s="186" t="s">
        <v>80</v>
      </c>
      <c r="D54" s="43"/>
      <c r="E54" s="42" t="s">
        <v>81</v>
      </c>
      <c r="F54" s="43">
        <v>4</v>
      </c>
      <c r="G54" s="42" t="s">
        <v>82</v>
      </c>
      <c r="H54" s="43">
        <v>3</v>
      </c>
      <c r="I54" s="42" t="s">
        <v>83</v>
      </c>
      <c r="J54" s="43">
        <v>3</v>
      </c>
      <c r="K54" s="42" t="s">
        <v>84</v>
      </c>
      <c r="L54" s="43">
        <v>1</v>
      </c>
      <c r="M54" s="42"/>
      <c r="N54" s="187"/>
      <c r="O54" s="43"/>
      <c r="P54" s="14"/>
      <c r="Q54" s="14"/>
      <c r="R54" s="177"/>
      <c r="S54" s="14"/>
      <c r="T54" s="14"/>
      <c r="U54" s="283"/>
      <c r="V54" s="299"/>
      <c r="W54" s="14"/>
      <c r="X54" s="14"/>
      <c r="Y54" s="14"/>
      <c r="Z54" s="14"/>
      <c r="AA54" s="14"/>
      <c r="AB54" s="14"/>
    </row>
    <row r="55" spans="1:28" x14ac:dyDescent="0.2">
      <c r="A55" s="410"/>
      <c r="B55" s="189"/>
      <c r="C55" s="345"/>
      <c r="D55" s="346"/>
      <c r="E55" s="346"/>
      <c r="F55" s="346"/>
      <c r="G55" s="346"/>
      <c r="H55" s="346"/>
      <c r="I55" s="346"/>
      <c r="J55" s="346"/>
      <c r="K55" s="346"/>
      <c r="L55" s="346"/>
      <c r="M55" s="346"/>
      <c r="N55" s="347"/>
      <c r="O55" s="205"/>
      <c r="P55" s="14"/>
      <c r="Q55" s="14"/>
      <c r="R55" s="177"/>
      <c r="S55" s="14"/>
      <c r="T55" s="14"/>
      <c r="U55" s="283"/>
      <c r="V55" s="299"/>
      <c r="W55" s="14"/>
      <c r="X55" s="14"/>
      <c r="Y55" s="14"/>
      <c r="Z55" s="14"/>
      <c r="AA55" s="14"/>
      <c r="AB55" s="14"/>
    </row>
    <row r="56" spans="1:28" ht="26.25" customHeight="1" x14ac:dyDescent="0.2">
      <c r="A56" s="348">
        <v>14</v>
      </c>
      <c r="B56" s="185"/>
      <c r="C56" s="361" t="s">
        <v>229</v>
      </c>
      <c r="D56" s="362"/>
      <c r="E56" s="362"/>
      <c r="F56" s="362"/>
      <c r="G56" s="362"/>
      <c r="H56" s="362"/>
      <c r="I56" s="362"/>
      <c r="J56" s="362"/>
      <c r="K56" s="362"/>
      <c r="L56" s="362"/>
      <c r="M56" s="362"/>
      <c r="N56" s="363"/>
      <c r="O56" s="209" t="s">
        <v>96</v>
      </c>
      <c r="P56" s="64">
        <f>D57+F57+H57+J57+L57+N57</f>
        <v>1</v>
      </c>
      <c r="Q56" s="62" t="s">
        <v>79</v>
      </c>
      <c r="R56" s="74"/>
      <c r="S56" s="65">
        <f>P56*R56</f>
        <v>0</v>
      </c>
      <c r="T56" s="66"/>
      <c r="U56" s="65">
        <f>P56*T56</f>
        <v>0</v>
      </c>
      <c r="V56" s="301"/>
      <c r="W56" s="202"/>
      <c r="X56" s="211"/>
      <c r="Y56" s="211"/>
      <c r="Z56" s="252"/>
      <c r="AA56" s="14"/>
      <c r="AB56" s="14"/>
    </row>
    <row r="57" spans="1:28" x14ac:dyDescent="0.2">
      <c r="A57" s="349"/>
      <c r="B57" s="190"/>
      <c r="C57" s="186" t="s">
        <v>80</v>
      </c>
      <c r="D57" s="43"/>
      <c r="E57" s="42" t="s">
        <v>81</v>
      </c>
      <c r="F57" s="43">
        <v>0</v>
      </c>
      <c r="G57" s="42" t="s">
        <v>82</v>
      </c>
      <c r="H57" s="43">
        <v>1</v>
      </c>
      <c r="I57" s="42" t="s">
        <v>83</v>
      </c>
      <c r="J57" s="43">
        <v>0</v>
      </c>
      <c r="K57" s="42" t="s">
        <v>84</v>
      </c>
      <c r="L57" s="43">
        <v>0</v>
      </c>
      <c r="M57" s="42"/>
      <c r="N57" s="187"/>
      <c r="O57" s="43"/>
      <c r="P57" s="14"/>
      <c r="Q57" s="14"/>
      <c r="R57" s="177"/>
      <c r="S57" s="14"/>
      <c r="T57" s="14"/>
      <c r="U57" s="283"/>
      <c r="V57" s="299"/>
      <c r="W57" s="14"/>
      <c r="X57" s="14"/>
      <c r="Y57" s="14"/>
      <c r="Z57" s="14"/>
      <c r="AA57" s="14"/>
      <c r="AB57" s="14"/>
    </row>
    <row r="58" spans="1:28" x14ac:dyDescent="0.2">
      <c r="A58" s="350"/>
      <c r="B58" s="189"/>
      <c r="C58" s="345"/>
      <c r="D58" s="346"/>
      <c r="E58" s="346"/>
      <c r="F58" s="346"/>
      <c r="G58" s="346"/>
      <c r="H58" s="346"/>
      <c r="I58" s="346"/>
      <c r="J58" s="346"/>
      <c r="K58" s="346"/>
      <c r="L58" s="346"/>
      <c r="M58" s="346"/>
      <c r="N58" s="347"/>
      <c r="O58" s="205"/>
      <c r="P58" s="14"/>
      <c r="Q58" s="14"/>
      <c r="R58" s="177"/>
      <c r="S58" s="14"/>
      <c r="T58" s="14"/>
      <c r="U58" s="283"/>
      <c r="V58" s="299"/>
      <c r="W58" s="14"/>
      <c r="X58" s="14"/>
      <c r="Y58" s="14"/>
      <c r="Z58" s="14"/>
      <c r="AA58" s="14"/>
      <c r="AB58" s="14"/>
    </row>
    <row r="59" spans="1:28" x14ac:dyDescent="0.2">
      <c r="A59" s="408">
        <v>15</v>
      </c>
      <c r="B59" s="185"/>
      <c r="C59" s="361" t="s">
        <v>230</v>
      </c>
      <c r="D59" s="362"/>
      <c r="E59" s="362"/>
      <c r="F59" s="362"/>
      <c r="G59" s="362"/>
      <c r="H59" s="362"/>
      <c r="I59" s="362"/>
      <c r="J59" s="362"/>
      <c r="K59" s="362"/>
      <c r="L59" s="362"/>
      <c r="M59" s="362"/>
      <c r="N59" s="363"/>
      <c r="O59" s="209" t="s">
        <v>96</v>
      </c>
      <c r="P59" s="64">
        <f>D60+F60+H60+J60+L60+N60</f>
        <v>1</v>
      </c>
      <c r="Q59" s="62" t="s">
        <v>79</v>
      </c>
      <c r="R59" s="74"/>
      <c r="S59" s="65">
        <f>P59*R59</f>
        <v>0</v>
      </c>
      <c r="T59" s="66"/>
      <c r="U59" s="65">
        <f>P59*T59</f>
        <v>0</v>
      </c>
      <c r="V59" s="301"/>
      <c r="W59" s="202"/>
      <c r="X59" s="211"/>
      <c r="Y59" s="211"/>
      <c r="Z59" s="252"/>
      <c r="AA59" s="14"/>
      <c r="AB59" s="14"/>
    </row>
    <row r="60" spans="1:28" x14ac:dyDescent="0.2">
      <c r="A60" s="409"/>
      <c r="B60" s="190"/>
      <c r="C60" s="186" t="s">
        <v>80</v>
      </c>
      <c r="D60" s="43"/>
      <c r="E60" s="42" t="s">
        <v>81</v>
      </c>
      <c r="F60" s="43">
        <v>0</v>
      </c>
      <c r="G60" s="42" t="s">
        <v>82</v>
      </c>
      <c r="H60" s="43">
        <v>1</v>
      </c>
      <c r="I60" s="42" t="s">
        <v>83</v>
      </c>
      <c r="J60" s="43">
        <v>0</v>
      </c>
      <c r="K60" s="42" t="s">
        <v>84</v>
      </c>
      <c r="L60" s="43">
        <v>0</v>
      </c>
      <c r="M60" s="42"/>
      <c r="N60" s="187"/>
      <c r="O60" s="43"/>
      <c r="P60" s="14"/>
      <c r="Q60" s="14"/>
      <c r="R60" s="177"/>
      <c r="S60" s="14"/>
      <c r="T60" s="14"/>
      <c r="U60" s="283"/>
      <c r="V60" s="299"/>
      <c r="W60" s="14"/>
      <c r="X60" s="14"/>
      <c r="Y60" s="14"/>
      <c r="Z60" s="14"/>
      <c r="AA60" s="14"/>
      <c r="AB60" s="14"/>
    </row>
    <row r="61" spans="1:28" x14ac:dyDescent="0.2">
      <c r="A61" s="410"/>
      <c r="B61" s="189"/>
      <c r="C61" s="345"/>
      <c r="D61" s="346"/>
      <c r="E61" s="346"/>
      <c r="F61" s="346"/>
      <c r="G61" s="346"/>
      <c r="H61" s="346"/>
      <c r="I61" s="346"/>
      <c r="J61" s="346"/>
      <c r="K61" s="346"/>
      <c r="L61" s="346"/>
      <c r="M61" s="346"/>
      <c r="N61" s="347"/>
      <c r="O61" s="205"/>
      <c r="P61" s="14"/>
      <c r="Q61" s="14"/>
      <c r="R61" s="177"/>
      <c r="S61" s="14"/>
      <c r="T61" s="14"/>
      <c r="U61" s="283"/>
      <c r="V61" s="299"/>
      <c r="W61" s="14"/>
      <c r="X61" s="14"/>
      <c r="Y61" s="14"/>
      <c r="Z61" s="14"/>
      <c r="AA61" s="14"/>
      <c r="AB61" s="14"/>
    </row>
    <row r="62" spans="1:28" ht="25.5" customHeight="1" x14ac:dyDescent="0.2">
      <c r="A62" s="348">
        <v>16</v>
      </c>
      <c r="B62" s="185"/>
      <c r="C62" s="361" t="s">
        <v>231</v>
      </c>
      <c r="D62" s="362"/>
      <c r="E62" s="362"/>
      <c r="F62" s="362"/>
      <c r="G62" s="362"/>
      <c r="H62" s="362"/>
      <c r="I62" s="362"/>
      <c r="J62" s="362"/>
      <c r="K62" s="362"/>
      <c r="L62" s="362"/>
      <c r="M62" s="362"/>
      <c r="N62" s="363"/>
      <c r="O62" s="209" t="s">
        <v>96</v>
      </c>
      <c r="P62" s="64">
        <f>D63+F63+H63+J63+L63+N63</f>
        <v>1</v>
      </c>
      <c r="Q62" s="62" t="s">
        <v>79</v>
      </c>
      <c r="R62" s="74"/>
      <c r="S62" s="65">
        <f>P62*R62</f>
        <v>0</v>
      </c>
      <c r="T62" s="66"/>
      <c r="U62" s="65">
        <f>P62*T62</f>
        <v>0</v>
      </c>
      <c r="V62" s="301"/>
      <c r="W62" s="202"/>
      <c r="X62" s="211"/>
      <c r="Y62" s="211"/>
      <c r="Z62" s="252"/>
      <c r="AA62" s="14"/>
      <c r="AB62" s="14"/>
    </row>
    <row r="63" spans="1:28" x14ac:dyDescent="0.2">
      <c r="A63" s="349"/>
      <c r="B63" s="190"/>
      <c r="C63" s="186" t="s">
        <v>80</v>
      </c>
      <c r="D63" s="43"/>
      <c r="E63" s="42" t="s">
        <v>81</v>
      </c>
      <c r="F63" s="43">
        <v>0</v>
      </c>
      <c r="G63" s="42" t="s">
        <v>82</v>
      </c>
      <c r="H63" s="43">
        <v>1</v>
      </c>
      <c r="I63" s="42" t="s">
        <v>83</v>
      </c>
      <c r="J63" s="43">
        <v>0</v>
      </c>
      <c r="K63" s="42" t="s">
        <v>84</v>
      </c>
      <c r="L63" s="43">
        <v>0</v>
      </c>
      <c r="M63" s="42"/>
      <c r="N63" s="187"/>
      <c r="O63" s="43"/>
      <c r="P63" s="14"/>
      <c r="Q63" s="14"/>
      <c r="R63" s="177"/>
      <c r="S63" s="14"/>
      <c r="T63" s="14"/>
      <c r="U63" s="283"/>
      <c r="V63" s="299"/>
      <c r="W63" s="14"/>
      <c r="X63" s="14"/>
      <c r="Y63" s="14"/>
      <c r="Z63" s="14"/>
      <c r="AA63" s="14"/>
      <c r="AB63" s="14"/>
    </row>
    <row r="64" spans="1:28" x14ac:dyDescent="0.2">
      <c r="A64" s="350"/>
      <c r="B64" s="189"/>
      <c r="C64" s="345"/>
      <c r="D64" s="346"/>
      <c r="E64" s="346"/>
      <c r="F64" s="346"/>
      <c r="G64" s="346"/>
      <c r="H64" s="346"/>
      <c r="I64" s="346"/>
      <c r="J64" s="346"/>
      <c r="K64" s="346"/>
      <c r="L64" s="346"/>
      <c r="M64" s="346"/>
      <c r="N64" s="347"/>
      <c r="O64" s="205"/>
      <c r="P64" s="14"/>
      <c r="Q64" s="14"/>
      <c r="R64" s="177"/>
      <c r="S64" s="14"/>
      <c r="T64" s="14"/>
      <c r="U64" s="283"/>
      <c r="V64" s="299"/>
      <c r="W64" s="14"/>
      <c r="X64" s="14"/>
      <c r="Y64" s="14"/>
      <c r="Z64" s="14"/>
      <c r="AA64" s="14"/>
      <c r="AB64" s="14"/>
    </row>
    <row r="65" spans="1:28" x14ac:dyDescent="0.2">
      <c r="A65" s="408">
        <v>17</v>
      </c>
      <c r="B65" s="185"/>
      <c r="C65" s="370" t="s">
        <v>232</v>
      </c>
      <c r="D65" s="371"/>
      <c r="E65" s="371"/>
      <c r="F65" s="371"/>
      <c r="G65" s="371"/>
      <c r="H65" s="371"/>
      <c r="I65" s="371"/>
      <c r="J65" s="371"/>
      <c r="K65" s="371"/>
      <c r="L65" s="371"/>
      <c r="M65" s="371"/>
      <c r="N65" s="372"/>
      <c r="O65" s="209" t="s">
        <v>96</v>
      </c>
      <c r="P65" s="64">
        <f>D66+F66+H66+J66+L66+N66</f>
        <v>1</v>
      </c>
      <c r="Q65" s="62" t="s">
        <v>79</v>
      </c>
      <c r="R65" s="74"/>
      <c r="S65" s="65">
        <f>P65*R65</f>
        <v>0</v>
      </c>
      <c r="T65" s="66"/>
      <c r="U65" s="65">
        <f>P65*T65</f>
        <v>0</v>
      </c>
      <c r="V65" s="201"/>
      <c r="W65" s="202"/>
      <c r="X65" s="211"/>
      <c r="Y65" s="211"/>
      <c r="Z65" s="252"/>
      <c r="AA65" s="14"/>
      <c r="AB65" s="14"/>
    </row>
    <row r="66" spans="1:28" x14ac:dyDescent="0.2">
      <c r="A66" s="409"/>
      <c r="B66" s="190"/>
      <c r="C66" s="186" t="s">
        <v>80</v>
      </c>
      <c r="D66" s="43"/>
      <c r="E66" s="42" t="s">
        <v>81</v>
      </c>
      <c r="F66" s="43">
        <v>0</v>
      </c>
      <c r="G66" s="42" t="s">
        <v>82</v>
      </c>
      <c r="H66" s="43">
        <v>1</v>
      </c>
      <c r="I66" s="42" t="s">
        <v>83</v>
      </c>
      <c r="J66" s="43">
        <v>0</v>
      </c>
      <c r="K66" s="42" t="s">
        <v>84</v>
      </c>
      <c r="L66" s="43">
        <v>0</v>
      </c>
      <c r="M66" s="42"/>
      <c r="N66" s="187"/>
      <c r="O66" s="43"/>
      <c r="P66" s="14"/>
      <c r="Q66" s="14"/>
      <c r="R66" s="177"/>
      <c r="S66" s="14"/>
      <c r="T66" s="14"/>
      <c r="U66" s="283"/>
      <c r="V66" s="299"/>
      <c r="W66" s="14"/>
      <c r="X66" s="14"/>
      <c r="Y66" s="14"/>
      <c r="Z66" s="14"/>
      <c r="AA66" s="14"/>
      <c r="AB66" s="14"/>
    </row>
    <row r="67" spans="1:28" x14ac:dyDescent="0.2">
      <c r="A67" s="410"/>
      <c r="B67" s="189"/>
      <c r="C67" s="345"/>
      <c r="D67" s="346"/>
      <c r="E67" s="346"/>
      <c r="F67" s="346"/>
      <c r="G67" s="346"/>
      <c r="H67" s="346"/>
      <c r="I67" s="346"/>
      <c r="J67" s="346"/>
      <c r="K67" s="346"/>
      <c r="L67" s="346"/>
      <c r="M67" s="346"/>
      <c r="N67" s="347"/>
      <c r="O67" s="205"/>
      <c r="P67" s="14"/>
      <c r="Q67" s="14"/>
      <c r="R67" s="177"/>
      <c r="S67" s="14"/>
      <c r="T67" s="14"/>
      <c r="U67" s="283"/>
      <c r="V67" s="299"/>
      <c r="W67" s="14"/>
      <c r="X67" s="14"/>
      <c r="Y67" s="14"/>
      <c r="Z67" s="14"/>
      <c r="AA67" s="14"/>
      <c r="AB67" s="14"/>
    </row>
    <row r="68" spans="1:28" x14ac:dyDescent="0.2">
      <c r="A68" s="348">
        <v>18</v>
      </c>
      <c r="B68" s="185"/>
      <c r="C68" s="361" t="s">
        <v>233</v>
      </c>
      <c r="D68" s="362"/>
      <c r="E68" s="362"/>
      <c r="F68" s="362"/>
      <c r="G68" s="362"/>
      <c r="H68" s="362"/>
      <c r="I68" s="362"/>
      <c r="J68" s="362"/>
      <c r="K68" s="362"/>
      <c r="L68" s="362"/>
      <c r="M68" s="362"/>
      <c r="N68" s="363"/>
      <c r="O68" s="209" t="s">
        <v>96</v>
      </c>
      <c r="P68" s="64">
        <f>D69+F69+H69+J69+L69+N69</f>
        <v>18</v>
      </c>
      <c r="Q68" s="62" t="s">
        <v>79</v>
      </c>
      <c r="R68" s="74"/>
      <c r="S68" s="65">
        <f>P68*R68</f>
        <v>0</v>
      </c>
      <c r="T68" s="66"/>
      <c r="U68" s="65">
        <f>P68*T68</f>
        <v>0</v>
      </c>
      <c r="V68" s="301"/>
      <c r="W68" s="202"/>
      <c r="X68" s="211"/>
      <c r="Y68" s="211"/>
      <c r="Z68" s="252"/>
      <c r="AA68" s="14"/>
      <c r="AB68" s="14"/>
    </row>
    <row r="69" spans="1:28" x14ac:dyDescent="0.2">
      <c r="A69" s="349"/>
      <c r="B69" s="190"/>
      <c r="C69" s="186" t="s">
        <v>80</v>
      </c>
      <c r="D69" s="43"/>
      <c r="E69" s="42" t="s">
        <v>81</v>
      </c>
      <c r="F69" s="43">
        <v>5</v>
      </c>
      <c r="G69" s="42" t="s">
        <v>82</v>
      </c>
      <c r="H69" s="43">
        <v>6</v>
      </c>
      <c r="I69" s="42" t="s">
        <v>83</v>
      </c>
      <c r="J69" s="43">
        <v>5</v>
      </c>
      <c r="K69" s="42" t="s">
        <v>84</v>
      </c>
      <c r="L69" s="43">
        <v>2</v>
      </c>
      <c r="M69" s="42"/>
      <c r="N69" s="187"/>
      <c r="O69" s="43"/>
      <c r="P69" s="14"/>
      <c r="Q69" s="14"/>
      <c r="R69" s="177"/>
      <c r="S69" s="14"/>
      <c r="T69" s="14"/>
      <c r="U69" s="283"/>
      <c r="V69" s="299"/>
      <c r="W69" s="14"/>
      <c r="X69" s="14"/>
      <c r="Y69" s="14"/>
      <c r="Z69" s="14"/>
      <c r="AA69" s="14"/>
      <c r="AB69" s="14"/>
    </row>
    <row r="70" spans="1:28" x14ac:dyDescent="0.2">
      <c r="A70" s="350"/>
      <c r="B70" s="189"/>
      <c r="C70" s="345"/>
      <c r="D70" s="346"/>
      <c r="E70" s="346"/>
      <c r="F70" s="346"/>
      <c r="G70" s="346"/>
      <c r="H70" s="346"/>
      <c r="I70" s="346"/>
      <c r="J70" s="346"/>
      <c r="K70" s="346"/>
      <c r="L70" s="346"/>
      <c r="M70" s="346"/>
      <c r="N70" s="347"/>
      <c r="O70" s="205"/>
      <c r="P70" s="14"/>
      <c r="Q70" s="14"/>
      <c r="R70" s="177"/>
      <c r="S70" s="14"/>
      <c r="T70" s="14"/>
      <c r="U70" s="283"/>
      <c r="V70" s="299"/>
      <c r="W70" s="14"/>
      <c r="X70" s="14"/>
      <c r="Y70" s="14"/>
      <c r="Z70" s="14"/>
      <c r="AA70" s="14"/>
      <c r="AB70" s="14"/>
    </row>
    <row r="71" spans="1:28" x14ac:dyDescent="0.2">
      <c r="A71" s="408">
        <v>19</v>
      </c>
      <c r="B71" s="185"/>
      <c r="C71" s="361" t="s">
        <v>234</v>
      </c>
      <c r="D71" s="362"/>
      <c r="E71" s="362"/>
      <c r="F71" s="362"/>
      <c r="G71" s="362"/>
      <c r="H71" s="362"/>
      <c r="I71" s="362"/>
      <c r="J71" s="362"/>
      <c r="K71" s="362"/>
      <c r="L71" s="362"/>
      <c r="M71" s="362"/>
      <c r="N71" s="363"/>
      <c r="O71" s="209" t="s">
        <v>96</v>
      </c>
      <c r="P71" s="64">
        <f>D72+F72+H72+J72+L72+N72</f>
        <v>1</v>
      </c>
      <c r="Q71" s="62" t="s">
        <v>79</v>
      </c>
      <c r="R71" s="74"/>
      <c r="S71" s="65">
        <f>P71*R71</f>
        <v>0</v>
      </c>
      <c r="T71" s="66"/>
      <c r="U71" s="65">
        <f>P71*T71</f>
        <v>0</v>
      </c>
      <c r="V71" s="301"/>
      <c r="W71" s="202"/>
      <c r="X71" s="211"/>
      <c r="Y71" s="211"/>
      <c r="Z71" s="252"/>
      <c r="AA71" s="14"/>
      <c r="AB71" s="14"/>
    </row>
    <row r="72" spans="1:28" x14ac:dyDescent="0.2">
      <c r="A72" s="409"/>
      <c r="B72" s="190"/>
      <c r="C72" s="186" t="s">
        <v>80</v>
      </c>
      <c r="D72" s="43"/>
      <c r="E72" s="42" t="s">
        <v>81</v>
      </c>
      <c r="F72" s="43">
        <v>1</v>
      </c>
      <c r="G72" s="42" t="s">
        <v>82</v>
      </c>
      <c r="H72" s="43">
        <v>0</v>
      </c>
      <c r="I72" s="42" t="s">
        <v>83</v>
      </c>
      <c r="J72" s="43">
        <v>0</v>
      </c>
      <c r="K72" s="42" t="s">
        <v>84</v>
      </c>
      <c r="L72" s="43">
        <v>0</v>
      </c>
      <c r="M72" s="42"/>
      <c r="N72" s="187"/>
      <c r="O72" s="43"/>
      <c r="P72" s="14"/>
      <c r="Q72" s="14"/>
      <c r="R72" s="177"/>
      <c r="S72" s="14"/>
      <c r="T72" s="14"/>
      <c r="U72" s="283"/>
      <c r="V72" s="299"/>
      <c r="W72" s="14"/>
      <c r="X72" s="14"/>
      <c r="Y72" s="14"/>
      <c r="Z72" s="14"/>
      <c r="AA72" s="14"/>
      <c r="AB72" s="14"/>
    </row>
    <row r="73" spans="1:28" x14ac:dyDescent="0.2">
      <c r="A73" s="410"/>
      <c r="B73" s="189"/>
      <c r="C73" s="345"/>
      <c r="D73" s="346"/>
      <c r="E73" s="346"/>
      <c r="F73" s="346"/>
      <c r="G73" s="346"/>
      <c r="H73" s="346"/>
      <c r="I73" s="346"/>
      <c r="J73" s="346"/>
      <c r="K73" s="346"/>
      <c r="L73" s="346"/>
      <c r="M73" s="346"/>
      <c r="N73" s="347"/>
      <c r="O73" s="205"/>
      <c r="P73" s="14"/>
      <c r="Q73" s="14"/>
      <c r="R73" s="177"/>
      <c r="S73" s="14"/>
      <c r="T73" s="14"/>
      <c r="U73" s="283"/>
      <c r="V73" s="299"/>
      <c r="W73" s="14"/>
      <c r="X73" s="14"/>
      <c r="Y73" s="14"/>
      <c r="Z73" s="14"/>
      <c r="AA73" s="14"/>
      <c r="AB73" s="14"/>
    </row>
    <row r="74" spans="1:28" ht="39.75" customHeight="1" x14ac:dyDescent="0.2">
      <c r="A74" s="348">
        <v>20</v>
      </c>
      <c r="B74" s="185"/>
      <c r="C74" s="370" t="s">
        <v>235</v>
      </c>
      <c r="D74" s="371"/>
      <c r="E74" s="371"/>
      <c r="F74" s="371"/>
      <c r="G74" s="371"/>
      <c r="H74" s="371"/>
      <c r="I74" s="371"/>
      <c r="J74" s="371"/>
      <c r="K74" s="371"/>
      <c r="L74" s="371"/>
      <c r="M74" s="371"/>
      <c r="N74" s="372"/>
      <c r="O74" s="209" t="s">
        <v>96</v>
      </c>
      <c r="P74" s="64">
        <f>D75+F75+H75+J75+L75+N75</f>
        <v>1</v>
      </c>
      <c r="Q74" s="62" t="s">
        <v>79</v>
      </c>
      <c r="R74" s="74"/>
      <c r="S74" s="65">
        <f>P74*R74</f>
        <v>0</v>
      </c>
      <c r="T74" s="66"/>
      <c r="U74" s="65">
        <f>P74*T74</f>
        <v>0</v>
      </c>
      <c r="V74" s="201"/>
      <c r="W74" s="202"/>
      <c r="X74" s="211"/>
      <c r="Y74" s="211"/>
      <c r="Z74" s="252"/>
      <c r="AA74" s="14"/>
      <c r="AB74" s="14"/>
    </row>
    <row r="75" spans="1:28" x14ac:dyDescent="0.2">
      <c r="A75" s="349"/>
      <c r="B75" s="190"/>
      <c r="C75" s="186" t="s">
        <v>80</v>
      </c>
      <c r="D75" s="43"/>
      <c r="E75" s="42" t="s">
        <v>81</v>
      </c>
      <c r="F75" s="43">
        <v>0</v>
      </c>
      <c r="G75" s="42" t="s">
        <v>82</v>
      </c>
      <c r="H75" s="43">
        <v>1</v>
      </c>
      <c r="I75" s="42" t="s">
        <v>83</v>
      </c>
      <c r="J75" s="43">
        <v>0</v>
      </c>
      <c r="K75" s="42" t="s">
        <v>84</v>
      </c>
      <c r="L75" s="43">
        <v>0</v>
      </c>
      <c r="M75" s="42"/>
      <c r="N75" s="187"/>
      <c r="O75" s="43"/>
      <c r="P75" s="14"/>
      <c r="Q75" s="14"/>
      <c r="R75" s="177"/>
      <c r="S75" s="14"/>
      <c r="T75" s="14"/>
      <c r="U75" s="283"/>
      <c r="V75" s="299"/>
      <c r="W75" s="14"/>
      <c r="X75" s="14"/>
      <c r="Y75" s="14"/>
      <c r="Z75" s="14"/>
      <c r="AA75" s="14"/>
      <c r="AB75" s="14"/>
    </row>
    <row r="76" spans="1:28" x14ac:dyDescent="0.2">
      <c r="A76" s="350"/>
      <c r="B76" s="189"/>
      <c r="C76" s="345"/>
      <c r="D76" s="346"/>
      <c r="E76" s="346"/>
      <c r="F76" s="346"/>
      <c r="G76" s="346"/>
      <c r="H76" s="346"/>
      <c r="I76" s="346"/>
      <c r="J76" s="346"/>
      <c r="K76" s="346"/>
      <c r="L76" s="346"/>
      <c r="M76" s="346"/>
      <c r="N76" s="347"/>
      <c r="O76" s="205"/>
      <c r="P76" s="14"/>
      <c r="Q76" s="14"/>
      <c r="R76" s="177"/>
      <c r="S76" s="14"/>
      <c r="T76" s="14"/>
      <c r="U76" s="283"/>
      <c r="V76" s="299"/>
      <c r="W76" s="14"/>
      <c r="X76" s="14"/>
      <c r="Y76" s="14"/>
      <c r="Z76" s="14"/>
      <c r="AA76" s="14"/>
      <c r="AB76" s="14"/>
    </row>
    <row r="77" spans="1:28" x14ac:dyDescent="0.2">
      <c r="A77" s="408">
        <v>21</v>
      </c>
      <c r="B77" s="185"/>
      <c r="C77" s="370" t="s">
        <v>236</v>
      </c>
      <c r="D77" s="371"/>
      <c r="E77" s="371"/>
      <c r="F77" s="371"/>
      <c r="G77" s="371"/>
      <c r="H77" s="371"/>
      <c r="I77" s="371"/>
      <c r="J77" s="371"/>
      <c r="K77" s="371"/>
      <c r="L77" s="371"/>
      <c r="M77" s="371"/>
      <c r="N77" s="372"/>
      <c r="O77" s="209" t="s">
        <v>96</v>
      </c>
      <c r="P77" s="64">
        <f>D78+F78+H78+J78+L78+N78</f>
        <v>4</v>
      </c>
      <c r="Q77" s="62" t="s">
        <v>79</v>
      </c>
      <c r="R77" s="74"/>
      <c r="S77" s="65">
        <f>P77*R77</f>
        <v>0</v>
      </c>
      <c r="T77" s="66"/>
      <c r="U77" s="65">
        <f>P77*T77</f>
        <v>0</v>
      </c>
      <c r="V77" s="201"/>
      <c r="W77" s="202"/>
      <c r="X77" s="211"/>
      <c r="Y77" s="211"/>
      <c r="Z77" s="252"/>
      <c r="AA77" s="14"/>
      <c r="AB77" s="14"/>
    </row>
    <row r="78" spans="1:28" x14ac:dyDescent="0.2">
      <c r="A78" s="409"/>
      <c r="B78" s="190"/>
      <c r="C78" s="186" t="s">
        <v>80</v>
      </c>
      <c r="D78" s="43"/>
      <c r="E78" s="42" t="s">
        <v>81</v>
      </c>
      <c r="F78" s="43">
        <v>0</v>
      </c>
      <c r="G78" s="42" t="s">
        <v>82</v>
      </c>
      <c r="H78" s="43">
        <v>4</v>
      </c>
      <c r="I78" s="42" t="s">
        <v>83</v>
      </c>
      <c r="J78" s="43">
        <v>0</v>
      </c>
      <c r="K78" s="42" t="s">
        <v>84</v>
      </c>
      <c r="L78" s="43">
        <v>0</v>
      </c>
      <c r="M78" s="42"/>
      <c r="N78" s="187"/>
      <c r="O78" s="43"/>
      <c r="P78" s="14"/>
      <c r="Q78" s="14"/>
      <c r="R78" s="177"/>
      <c r="S78" s="14"/>
      <c r="T78" s="14"/>
      <c r="U78" s="283"/>
      <c r="V78" s="299"/>
      <c r="W78" s="14"/>
      <c r="X78" s="14"/>
      <c r="Y78" s="14"/>
      <c r="Z78" s="14"/>
      <c r="AA78" s="14"/>
      <c r="AB78" s="14"/>
    </row>
    <row r="79" spans="1:28" x14ac:dyDescent="0.2">
      <c r="A79" s="410"/>
      <c r="B79" s="189"/>
      <c r="C79" s="345"/>
      <c r="D79" s="346"/>
      <c r="E79" s="346"/>
      <c r="F79" s="346"/>
      <c r="G79" s="346"/>
      <c r="H79" s="346"/>
      <c r="I79" s="346"/>
      <c r="J79" s="346"/>
      <c r="K79" s="346"/>
      <c r="L79" s="346"/>
      <c r="M79" s="346"/>
      <c r="N79" s="347"/>
      <c r="O79" s="205"/>
      <c r="P79" s="14"/>
      <c r="Q79" s="14"/>
      <c r="R79" s="177"/>
      <c r="S79" s="14"/>
      <c r="T79" s="14"/>
      <c r="U79" s="283"/>
      <c r="V79" s="299"/>
      <c r="W79" s="14"/>
      <c r="X79" s="14"/>
      <c r="Y79" s="14"/>
      <c r="Z79" s="14"/>
      <c r="AA79" s="14"/>
      <c r="AB79" s="14"/>
    </row>
    <row r="80" spans="1:28" x14ac:dyDescent="0.2">
      <c r="A80" s="348">
        <v>22</v>
      </c>
      <c r="B80" s="185"/>
      <c r="C80" s="361" t="s">
        <v>237</v>
      </c>
      <c r="D80" s="362"/>
      <c r="E80" s="362"/>
      <c r="F80" s="362"/>
      <c r="G80" s="362"/>
      <c r="H80" s="362"/>
      <c r="I80" s="362"/>
      <c r="J80" s="362"/>
      <c r="K80" s="362"/>
      <c r="L80" s="362"/>
      <c r="M80" s="362"/>
      <c r="N80" s="363"/>
      <c r="O80" s="209" t="s">
        <v>96</v>
      </c>
      <c r="P80" s="64">
        <f>D81+F81+H81+J81+L81+N81</f>
        <v>1</v>
      </c>
      <c r="Q80" s="62" t="s">
        <v>79</v>
      </c>
      <c r="R80" s="74"/>
      <c r="S80" s="65">
        <f>P80*R80</f>
        <v>0</v>
      </c>
      <c r="T80" s="66"/>
      <c r="U80" s="65">
        <f>P80*T80</f>
        <v>0</v>
      </c>
      <c r="V80" s="301"/>
      <c r="W80" s="202"/>
      <c r="X80" s="211"/>
      <c r="Y80" s="211"/>
      <c r="Z80" s="252"/>
      <c r="AA80" s="14"/>
      <c r="AB80" s="14"/>
    </row>
    <row r="81" spans="1:28" x14ac:dyDescent="0.2">
      <c r="A81" s="349"/>
      <c r="B81" s="190"/>
      <c r="C81" s="186" t="s">
        <v>80</v>
      </c>
      <c r="D81" s="43"/>
      <c r="E81" s="42" t="s">
        <v>81</v>
      </c>
      <c r="F81" s="43">
        <v>1</v>
      </c>
      <c r="G81" s="42" t="s">
        <v>82</v>
      </c>
      <c r="H81" s="43">
        <v>0</v>
      </c>
      <c r="I81" s="42" t="s">
        <v>83</v>
      </c>
      <c r="J81" s="43">
        <v>0</v>
      </c>
      <c r="K81" s="42" t="s">
        <v>84</v>
      </c>
      <c r="L81" s="43">
        <v>0</v>
      </c>
      <c r="M81" s="42"/>
      <c r="N81" s="187"/>
      <c r="O81" s="43"/>
      <c r="P81" s="14"/>
      <c r="Q81" s="14"/>
      <c r="R81" s="177"/>
      <c r="S81" s="14"/>
      <c r="T81" s="14"/>
      <c r="U81" s="283"/>
      <c r="V81" s="299"/>
      <c r="W81" s="14"/>
      <c r="X81" s="14"/>
      <c r="Y81" s="14"/>
      <c r="Z81" s="14"/>
      <c r="AA81" s="14"/>
      <c r="AB81" s="14"/>
    </row>
    <row r="82" spans="1:28" x14ac:dyDescent="0.2">
      <c r="A82" s="350"/>
      <c r="B82" s="189"/>
      <c r="C82" s="345"/>
      <c r="D82" s="346"/>
      <c r="E82" s="346"/>
      <c r="F82" s="346"/>
      <c r="G82" s="346"/>
      <c r="H82" s="346"/>
      <c r="I82" s="346"/>
      <c r="J82" s="346"/>
      <c r="K82" s="346"/>
      <c r="L82" s="346"/>
      <c r="M82" s="346"/>
      <c r="N82" s="347"/>
      <c r="O82" s="205"/>
      <c r="P82" s="14"/>
      <c r="Q82" s="14"/>
      <c r="R82" s="177"/>
      <c r="S82" s="14"/>
      <c r="T82" s="14"/>
      <c r="U82" s="283"/>
      <c r="V82" s="299"/>
      <c r="W82" s="14"/>
      <c r="X82" s="14"/>
      <c r="Y82" s="14"/>
      <c r="Z82" s="14"/>
      <c r="AA82" s="14"/>
      <c r="AB82" s="14"/>
    </row>
    <row r="83" spans="1:28" x14ac:dyDescent="0.2">
      <c r="A83" s="408">
        <v>23</v>
      </c>
      <c r="B83" s="185"/>
      <c r="C83" s="370" t="s">
        <v>238</v>
      </c>
      <c r="D83" s="371"/>
      <c r="E83" s="371"/>
      <c r="F83" s="371"/>
      <c r="G83" s="371"/>
      <c r="H83" s="371"/>
      <c r="I83" s="371"/>
      <c r="J83" s="371"/>
      <c r="K83" s="371"/>
      <c r="L83" s="371"/>
      <c r="M83" s="371"/>
      <c r="N83" s="372"/>
      <c r="O83" s="209" t="s">
        <v>96</v>
      </c>
      <c r="P83" s="64">
        <f>D84+F84+H84+J84+L84+N84</f>
        <v>1</v>
      </c>
      <c r="Q83" s="62" t="s">
        <v>79</v>
      </c>
      <c r="R83" s="74"/>
      <c r="S83" s="65">
        <f>P83*R83</f>
        <v>0</v>
      </c>
      <c r="T83" s="66"/>
      <c r="U83" s="65">
        <f>P83*T83</f>
        <v>0</v>
      </c>
      <c r="V83" s="201"/>
      <c r="W83" s="202"/>
      <c r="X83" s="211"/>
      <c r="Y83" s="211"/>
      <c r="Z83" s="252"/>
      <c r="AA83" s="14"/>
      <c r="AB83" s="14"/>
    </row>
    <row r="84" spans="1:28" x14ac:dyDescent="0.2">
      <c r="A84" s="409"/>
      <c r="B84" s="190"/>
      <c r="C84" s="186" t="s">
        <v>80</v>
      </c>
      <c r="D84" s="43"/>
      <c r="E84" s="42" t="s">
        <v>81</v>
      </c>
      <c r="F84" s="43">
        <v>0</v>
      </c>
      <c r="G84" s="42" t="s">
        <v>82</v>
      </c>
      <c r="H84" s="43">
        <v>1</v>
      </c>
      <c r="I84" s="42" t="s">
        <v>83</v>
      </c>
      <c r="J84" s="43">
        <v>0</v>
      </c>
      <c r="K84" s="42" t="s">
        <v>84</v>
      </c>
      <c r="L84" s="43">
        <v>0</v>
      </c>
      <c r="M84" s="42"/>
      <c r="N84" s="187"/>
      <c r="O84" s="43"/>
      <c r="P84" s="14"/>
      <c r="Q84" s="14"/>
      <c r="R84" s="177"/>
      <c r="S84" s="14"/>
      <c r="T84" s="14"/>
      <c r="U84" s="283"/>
      <c r="V84" s="299"/>
      <c r="W84" s="14"/>
      <c r="X84" s="14"/>
      <c r="Y84" s="14"/>
      <c r="Z84" s="14"/>
      <c r="AA84" s="14"/>
      <c r="AB84" s="14"/>
    </row>
    <row r="85" spans="1:28" x14ac:dyDescent="0.2">
      <c r="A85" s="410"/>
      <c r="B85" s="189"/>
      <c r="C85" s="345"/>
      <c r="D85" s="346"/>
      <c r="E85" s="346"/>
      <c r="F85" s="346"/>
      <c r="G85" s="346"/>
      <c r="H85" s="346"/>
      <c r="I85" s="346"/>
      <c r="J85" s="346"/>
      <c r="K85" s="346"/>
      <c r="L85" s="346"/>
      <c r="M85" s="346"/>
      <c r="N85" s="347"/>
      <c r="O85" s="205"/>
      <c r="P85" s="14"/>
      <c r="Q85" s="14"/>
      <c r="R85" s="177"/>
      <c r="S85" s="14"/>
      <c r="T85" s="14"/>
      <c r="U85" s="283"/>
      <c r="V85" s="299"/>
      <c r="W85" s="14"/>
      <c r="X85" s="14"/>
      <c r="Y85" s="268"/>
      <c r="Z85" s="268"/>
      <c r="AA85" s="268"/>
      <c r="AB85" s="14"/>
    </row>
    <row r="86" spans="1:28" x14ac:dyDescent="0.2">
      <c r="A86" s="348">
        <v>24</v>
      </c>
      <c r="B86" s="185"/>
      <c r="C86" s="361" t="s">
        <v>262</v>
      </c>
      <c r="D86" s="362"/>
      <c r="E86" s="362"/>
      <c r="F86" s="362"/>
      <c r="G86" s="362"/>
      <c r="H86" s="362"/>
      <c r="I86" s="362"/>
      <c r="J86" s="362"/>
      <c r="K86" s="362"/>
      <c r="L86" s="362"/>
      <c r="M86" s="362"/>
      <c r="N86" s="363"/>
      <c r="O86" s="209" t="s">
        <v>96</v>
      </c>
      <c r="P86" s="64">
        <f>D87+F87+H87+J87+L87+N87</f>
        <v>1</v>
      </c>
      <c r="Q86" s="62" t="s">
        <v>79</v>
      </c>
      <c r="R86" s="66"/>
      <c r="S86" s="65">
        <f>P86*R86</f>
        <v>0</v>
      </c>
      <c r="T86" s="67" t="s">
        <v>94</v>
      </c>
      <c r="U86" s="67" t="s">
        <v>94</v>
      </c>
      <c r="V86" s="301"/>
      <c r="W86" s="202"/>
      <c r="X86" s="269"/>
      <c r="Y86" s="270"/>
      <c r="Z86" s="271"/>
      <c r="AA86" s="268"/>
      <c r="AB86" s="14"/>
    </row>
    <row r="87" spans="1:28" x14ac:dyDescent="0.2">
      <c r="A87" s="349"/>
      <c r="B87" s="190"/>
      <c r="C87" s="186" t="s">
        <v>80</v>
      </c>
      <c r="D87" s="43"/>
      <c r="E87" s="42" t="s">
        <v>81</v>
      </c>
      <c r="F87" s="43">
        <v>0</v>
      </c>
      <c r="G87" s="42" t="s">
        <v>82</v>
      </c>
      <c r="H87" s="43">
        <v>1</v>
      </c>
      <c r="I87" s="42" t="s">
        <v>83</v>
      </c>
      <c r="J87" s="43">
        <v>0</v>
      </c>
      <c r="K87" s="42" t="s">
        <v>84</v>
      </c>
      <c r="L87" s="43">
        <v>0</v>
      </c>
      <c r="M87" s="42"/>
      <c r="N87" s="187"/>
      <c r="O87" s="43"/>
      <c r="P87" s="14"/>
      <c r="Q87" s="14"/>
      <c r="R87" s="177"/>
      <c r="S87" s="14"/>
      <c r="T87" s="14"/>
      <c r="U87" s="283"/>
      <c r="V87" s="299"/>
      <c r="W87" s="14"/>
      <c r="X87" s="14"/>
      <c r="Y87" s="268"/>
      <c r="Z87" s="268"/>
      <c r="AA87" s="268"/>
      <c r="AB87" s="14"/>
    </row>
    <row r="88" spans="1:28" x14ac:dyDescent="0.2">
      <c r="A88" s="350"/>
      <c r="B88" s="189"/>
      <c r="C88" s="364" t="s">
        <v>261</v>
      </c>
      <c r="D88" s="365"/>
      <c r="E88" s="365"/>
      <c r="F88" s="365"/>
      <c r="G88" s="365"/>
      <c r="H88" s="365"/>
      <c r="I88" s="365"/>
      <c r="J88" s="365"/>
      <c r="K88" s="365"/>
      <c r="L88" s="365"/>
      <c r="M88" s="365"/>
      <c r="N88" s="366"/>
      <c r="O88" s="205"/>
      <c r="P88" s="14"/>
      <c r="Q88" s="14"/>
      <c r="R88" s="228"/>
      <c r="S88" s="14"/>
      <c r="T88" s="14"/>
      <c r="U88" s="283"/>
      <c r="V88" s="299"/>
      <c r="W88" s="14"/>
      <c r="X88" s="14"/>
      <c r="Y88" s="268"/>
      <c r="Z88" s="268"/>
      <c r="AA88" s="268"/>
      <c r="AB88" s="14"/>
    </row>
    <row r="89" spans="1:28" x14ac:dyDescent="0.2">
      <c r="A89" s="408">
        <v>25</v>
      </c>
      <c r="B89" s="185"/>
      <c r="C89" s="370" t="s">
        <v>263</v>
      </c>
      <c r="D89" s="371"/>
      <c r="E89" s="371"/>
      <c r="F89" s="371"/>
      <c r="G89" s="371"/>
      <c r="H89" s="371"/>
      <c r="I89" s="371"/>
      <c r="J89" s="371"/>
      <c r="K89" s="371"/>
      <c r="L89" s="371"/>
      <c r="M89" s="371"/>
      <c r="N89" s="372"/>
      <c r="O89" s="209" t="s">
        <v>96</v>
      </c>
      <c r="P89" s="64">
        <f>D90+F90+H90+J90+L90+N90</f>
        <v>3</v>
      </c>
      <c r="Q89" s="62" t="s">
        <v>79</v>
      </c>
      <c r="R89" s="67" t="s">
        <v>94</v>
      </c>
      <c r="S89" s="67" t="s">
        <v>94</v>
      </c>
      <c r="T89" s="66"/>
      <c r="U89" s="65">
        <f>P89*T89</f>
        <v>0</v>
      </c>
      <c r="V89" s="201"/>
      <c r="W89" s="202"/>
      <c r="X89" s="211"/>
      <c r="Y89" s="270"/>
      <c r="Z89" s="271"/>
      <c r="AA89" s="268"/>
      <c r="AB89" s="14"/>
    </row>
    <row r="90" spans="1:28" x14ac:dyDescent="0.2">
      <c r="A90" s="409"/>
      <c r="B90" s="190"/>
      <c r="C90" s="186" t="s">
        <v>80</v>
      </c>
      <c r="D90" s="43"/>
      <c r="E90" s="42" t="s">
        <v>81</v>
      </c>
      <c r="F90" s="43">
        <v>0</v>
      </c>
      <c r="G90" s="42" t="s">
        <v>82</v>
      </c>
      <c r="H90" s="43">
        <v>3</v>
      </c>
      <c r="I90" s="42" t="s">
        <v>83</v>
      </c>
      <c r="J90" s="43">
        <v>0</v>
      </c>
      <c r="K90" s="42" t="s">
        <v>84</v>
      </c>
      <c r="L90" s="43">
        <v>0</v>
      </c>
      <c r="M90" s="42"/>
      <c r="N90" s="187"/>
      <c r="O90" s="43"/>
      <c r="P90" s="14"/>
      <c r="Q90" s="14"/>
      <c r="R90" s="177"/>
      <c r="S90" s="14"/>
      <c r="T90" s="14"/>
      <c r="U90" s="283"/>
      <c r="V90" s="299"/>
      <c r="W90" s="14"/>
      <c r="X90" s="14"/>
      <c r="Y90" s="268"/>
      <c r="Z90" s="268"/>
      <c r="AA90" s="268"/>
      <c r="AB90" s="14"/>
    </row>
    <row r="91" spans="1:28" x14ac:dyDescent="0.2">
      <c r="A91" s="410"/>
      <c r="B91" s="189"/>
      <c r="C91" s="345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7"/>
      <c r="O91" s="205"/>
      <c r="P91" s="14"/>
      <c r="Q91" s="14"/>
      <c r="R91" s="177"/>
      <c r="S91" s="14"/>
      <c r="T91" s="14"/>
      <c r="U91" s="283"/>
      <c r="V91" s="299"/>
      <c r="W91" s="14"/>
      <c r="X91" s="14"/>
      <c r="Y91" s="268"/>
      <c r="Z91" s="268"/>
      <c r="AA91" s="268"/>
      <c r="AB91" s="14"/>
    </row>
    <row r="92" spans="1:28" x14ac:dyDescent="0.2">
      <c r="A92" s="348">
        <v>26</v>
      </c>
      <c r="B92" s="185"/>
      <c r="C92" s="370" t="s">
        <v>264</v>
      </c>
      <c r="D92" s="371"/>
      <c r="E92" s="371"/>
      <c r="F92" s="371"/>
      <c r="G92" s="371"/>
      <c r="H92" s="371"/>
      <c r="I92" s="371"/>
      <c r="J92" s="371"/>
      <c r="K92" s="371"/>
      <c r="L92" s="371"/>
      <c r="M92" s="371"/>
      <c r="N92" s="372"/>
      <c r="O92" s="209" t="s">
        <v>96</v>
      </c>
      <c r="P92" s="64">
        <f>D93+F93+H93+J93+L93+N93</f>
        <v>110</v>
      </c>
      <c r="Q92" s="62" t="s">
        <v>79</v>
      </c>
      <c r="R92" s="67" t="s">
        <v>94</v>
      </c>
      <c r="S92" s="67" t="s">
        <v>94</v>
      </c>
      <c r="T92" s="66"/>
      <c r="U92" s="65">
        <f>P92*T92</f>
        <v>0</v>
      </c>
      <c r="V92" s="201"/>
      <c r="W92" s="202"/>
      <c r="X92" s="211"/>
      <c r="Y92" s="270"/>
      <c r="Z92" s="271"/>
      <c r="AA92" s="268"/>
      <c r="AB92" s="14"/>
    </row>
    <row r="93" spans="1:28" x14ac:dyDescent="0.2">
      <c r="A93" s="349"/>
      <c r="B93" s="190"/>
      <c r="C93" s="186" t="s">
        <v>80</v>
      </c>
      <c r="D93" s="43"/>
      <c r="E93" s="42" t="s">
        <v>81</v>
      </c>
      <c r="F93" s="43">
        <v>0</v>
      </c>
      <c r="G93" s="42" t="s">
        <v>82</v>
      </c>
      <c r="H93" s="43">
        <v>110</v>
      </c>
      <c r="I93" s="42" t="s">
        <v>83</v>
      </c>
      <c r="J93" s="43">
        <v>0</v>
      </c>
      <c r="K93" s="42" t="s">
        <v>84</v>
      </c>
      <c r="L93" s="43">
        <v>0</v>
      </c>
      <c r="M93" s="42"/>
      <c r="N93" s="187"/>
      <c r="O93" s="43"/>
      <c r="P93" s="14"/>
      <c r="Q93" s="14"/>
      <c r="R93" s="177"/>
      <c r="S93" s="14"/>
      <c r="T93" s="14"/>
      <c r="U93" s="283"/>
      <c r="V93" s="299"/>
      <c r="W93" s="14"/>
      <c r="X93" s="14"/>
      <c r="Y93" s="268"/>
      <c r="Z93" s="268"/>
      <c r="AA93" s="268"/>
      <c r="AB93" s="14"/>
    </row>
    <row r="94" spans="1:28" x14ac:dyDescent="0.2">
      <c r="A94" s="350"/>
      <c r="B94" s="189"/>
      <c r="C94" s="345"/>
      <c r="D94" s="346"/>
      <c r="E94" s="346"/>
      <c r="F94" s="346"/>
      <c r="G94" s="346"/>
      <c r="H94" s="346"/>
      <c r="I94" s="346"/>
      <c r="J94" s="346"/>
      <c r="K94" s="346"/>
      <c r="L94" s="346"/>
      <c r="M94" s="346"/>
      <c r="N94" s="347"/>
      <c r="O94" s="205"/>
      <c r="P94" s="14"/>
      <c r="Q94" s="14"/>
      <c r="R94" s="177"/>
      <c r="S94" s="14"/>
      <c r="T94" s="14"/>
      <c r="U94" s="283"/>
      <c r="V94" s="299"/>
      <c r="W94" s="14"/>
      <c r="X94" s="14"/>
      <c r="Y94" s="268"/>
      <c r="Z94" s="268"/>
      <c r="AA94" s="268"/>
      <c r="AB94" s="14"/>
    </row>
    <row r="95" spans="1:28" x14ac:dyDescent="0.2">
      <c r="A95" s="408">
        <v>27</v>
      </c>
      <c r="B95" s="185"/>
      <c r="C95" s="370" t="s">
        <v>265</v>
      </c>
      <c r="D95" s="371"/>
      <c r="E95" s="371"/>
      <c r="F95" s="371"/>
      <c r="G95" s="371"/>
      <c r="H95" s="371"/>
      <c r="I95" s="371"/>
      <c r="J95" s="371"/>
      <c r="K95" s="371"/>
      <c r="L95" s="371"/>
      <c r="M95" s="371"/>
      <c r="N95" s="372"/>
      <c r="O95" s="209" t="s">
        <v>96</v>
      </c>
      <c r="P95" s="64">
        <f>D96+F96+H96+J96+L96+N96</f>
        <v>1</v>
      </c>
      <c r="Q95" s="62" t="s">
        <v>79</v>
      </c>
      <c r="R95" s="67" t="s">
        <v>94</v>
      </c>
      <c r="S95" s="67" t="s">
        <v>94</v>
      </c>
      <c r="T95" s="66"/>
      <c r="U95" s="65">
        <f>P95*T95</f>
        <v>0</v>
      </c>
      <c r="V95" s="201"/>
      <c r="W95" s="202"/>
      <c r="X95" s="211"/>
      <c r="Y95" s="270"/>
      <c r="Z95" s="271"/>
      <c r="AA95" s="268"/>
      <c r="AB95" s="14"/>
    </row>
    <row r="96" spans="1:28" x14ac:dyDescent="0.2">
      <c r="A96" s="409"/>
      <c r="B96" s="190"/>
      <c r="C96" s="186" t="s">
        <v>80</v>
      </c>
      <c r="D96" s="43"/>
      <c r="E96" s="42" t="s">
        <v>81</v>
      </c>
      <c r="F96" s="43">
        <v>0</v>
      </c>
      <c r="G96" s="42" t="s">
        <v>82</v>
      </c>
      <c r="H96" s="43">
        <v>1</v>
      </c>
      <c r="I96" s="42" t="s">
        <v>83</v>
      </c>
      <c r="J96" s="43">
        <v>0</v>
      </c>
      <c r="K96" s="42" t="s">
        <v>84</v>
      </c>
      <c r="L96" s="43">
        <v>0</v>
      </c>
      <c r="M96" s="42"/>
      <c r="N96" s="187"/>
      <c r="O96" s="43"/>
      <c r="P96" s="14"/>
      <c r="Q96" s="14"/>
      <c r="R96" s="177"/>
      <c r="S96" s="14"/>
      <c r="T96" s="14"/>
      <c r="U96" s="283"/>
      <c r="V96" s="299"/>
      <c r="W96" s="14"/>
      <c r="X96" s="14"/>
      <c r="Y96" s="268"/>
      <c r="Z96" s="268"/>
      <c r="AA96" s="268"/>
      <c r="AB96" s="14"/>
    </row>
    <row r="97" spans="1:28" x14ac:dyDescent="0.2">
      <c r="A97" s="410"/>
      <c r="B97" s="189"/>
      <c r="C97" s="345"/>
      <c r="D97" s="346"/>
      <c r="E97" s="346"/>
      <c r="F97" s="346"/>
      <c r="G97" s="346"/>
      <c r="H97" s="346"/>
      <c r="I97" s="346"/>
      <c r="J97" s="346"/>
      <c r="K97" s="346"/>
      <c r="L97" s="346"/>
      <c r="M97" s="346"/>
      <c r="N97" s="347"/>
      <c r="O97" s="205"/>
      <c r="P97" s="14"/>
      <c r="Q97" s="14"/>
      <c r="R97" s="177"/>
      <c r="S97" s="14"/>
      <c r="T97" s="14"/>
      <c r="U97" s="283"/>
      <c r="V97" s="299"/>
      <c r="W97" s="14"/>
      <c r="X97" s="14"/>
      <c r="Y97" s="268"/>
      <c r="Z97" s="268"/>
      <c r="AA97" s="268"/>
      <c r="AB97" s="14"/>
    </row>
    <row r="98" spans="1:28" x14ac:dyDescent="0.2">
      <c r="A98" s="348">
        <v>28</v>
      </c>
      <c r="B98" s="185"/>
      <c r="C98" s="370" t="s">
        <v>266</v>
      </c>
      <c r="D98" s="371"/>
      <c r="E98" s="371"/>
      <c r="F98" s="371"/>
      <c r="G98" s="371"/>
      <c r="H98" s="371"/>
      <c r="I98" s="371"/>
      <c r="J98" s="371"/>
      <c r="K98" s="371"/>
      <c r="L98" s="371"/>
      <c r="M98" s="371"/>
      <c r="N98" s="372"/>
      <c r="O98" s="209" t="s">
        <v>96</v>
      </c>
      <c r="P98" s="64">
        <f>D99+F99+H99+J99+L99+N99</f>
        <v>1</v>
      </c>
      <c r="Q98" s="62" t="s">
        <v>79</v>
      </c>
      <c r="R98" s="67" t="s">
        <v>94</v>
      </c>
      <c r="S98" s="67" t="s">
        <v>94</v>
      </c>
      <c r="T98" s="66"/>
      <c r="U98" s="65">
        <f>P98*T98</f>
        <v>0</v>
      </c>
      <c r="V98" s="201"/>
      <c r="W98" s="202"/>
      <c r="X98" s="211"/>
      <c r="Y98" s="270"/>
      <c r="Z98" s="271"/>
      <c r="AA98" s="268"/>
      <c r="AB98" s="14"/>
    </row>
    <row r="99" spans="1:28" x14ac:dyDescent="0.2">
      <c r="A99" s="349"/>
      <c r="B99" s="190"/>
      <c r="C99" s="186" t="s">
        <v>80</v>
      </c>
      <c r="D99" s="43"/>
      <c r="E99" s="42" t="s">
        <v>81</v>
      </c>
      <c r="F99" s="43">
        <v>0</v>
      </c>
      <c r="G99" s="42" t="s">
        <v>82</v>
      </c>
      <c r="H99" s="43">
        <v>1</v>
      </c>
      <c r="I99" s="42" t="s">
        <v>83</v>
      </c>
      <c r="J99" s="43">
        <v>0</v>
      </c>
      <c r="K99" s="42" t="s">
        <v>84</v>
      </c>
      <c r="L99" s="43">
        <v>0</v>
      </c>
      <c r="M99" s="42"/>
      <c r="N99" s="187"/>
      <c r="O99" s="43"/>
      <c r="P99" s="14"/>
      <c r="Q99" s="14"/>
      <c r="R99" s="177"/>
      <c r="S99" s="14"/>
      <c r="T99" s="14"/>
      <c r="U99" s="283"/>
      <c r="V99" s="299"/>
      <c r="W99" s="14"/>
      <c r="X99" s="14"/>
      <c r="Y99" s="268"/>
      <c r="Z99" s="268"/>
      <c r="AA99" s="268"/>
      <c r="AB99" s="14"/>
    </row>
    <row r="100" spans="1:28" x14ac:dyDescent="0.2">
      <c r="A100" s="350"/>
      <c r="B100" s="189"/>
      <c r="C100" s="345"/>
      <c r="D100" s="346"/>
      <c r="E100" s="346"/>
      <c r="F100" s="346"/>
      <c r="G100" s="346"/>
      <c r="H100" s="346"/>
      <c r="I100" s="346"/>
      <c r="J100" s="346"/>
      <c r="K100" s="346"/>
      <c r="L100" s="346"/>
      <c r="M100" s="346"/>
      <c r="N100" s="347"/>
      <c r="O100" s="205"/>
      <c r="P100" s="14"/>
      <c r="Q100" s="14"/>
      <c r="R100" s="177"/>
      <c r="S100" s="14"/>
      <c r="T100" s="14"/>
      <c r="U100" s="283"/>
      <c r="V100" s="299"/>
      <c r="W100" s="14"/>
      <c r="X100" s="14"/>
      <c r="Y100" s="268"/>
      <c r="Z100" s="268"/>
      <c r="AA100" s="268"/>
      <c r="AB100" s="14"/>
    </row>
    <row r="101" spans="1:28" x14ac:dyDescent="0.2">
      <c r="A101" s="408">
        <v>29</v>
      </c>
      <c r="B101" s="185"/>
      <c r="C101" s="370" t="s">
        <v>267</v>
      </c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  <c r="N101" s="372"/>
      <c r="O101" s="209" t="s">
        <v>96</v>
      </c>
      <c r="P101" s="64">
        <f>D102+F102+H102+J102+L102+N102</f>
        <v>1</v>
      </c>
      <c r="Q101" s="62" t="s">
        <v>79</v>
      </c>
      <c r="R101" s="67" t="s">
        <v>94</v>
      </c>
      <c r="S101" s="67" t="s">
        <v>94</v>
      </c>
      <c r="T101" s="66"/>
      <c r="U101" s="65">
        <f>P101*T101</f>
        <v>0</v>
      </c>
      <c r="V101" s="201"/>
      <c r="W101" s="202"/>
      <c r="X101" s="211"/>
      <c r="Y101" s="270"/>
      <c r="Z101" s="271"/>
      <c r="AA101" s="268"/>
      <c r="AB101" s="14"/>
    </row>
    <row r="102" spans="1:28" x14ac:dyDescent="0.2">
      <c r="A102" s="409"/>
      <c r="B102" s="190"/>
      <c r="C102" s="186" t="s">
        <v>80</v>
      </c>
      <c r="D102" s="43"/>
      <c r="E102" s="42" t="s">
        <v>81</v>
      </c>
      <c r="F102" s="43">
        <v>0</v>
      </c>
      <c r="G102" s="42" t="s">
        <v>82</v>
      </c>
      <c r="H102" s="43">
        <v>1</v>
      </c>
      <c r="I102" s="42" t="s">
        <v>83</v>
      </c>
      <c r="J102" s="43">
        <v>0</v>
      </c>
      <c r="K102" s="42" t="s">
        <v>84</v>
      </c>
      <c r="L102" s="43">
        <v>0</v>
      </c>
      <c r="M102" s="42"/>
      <c r="N102" s="187"/>
      <c r="O102" s="43"/>
      <c r="P102" s="14"/>
      <c r="Q102" s="14"/>
      <c r="R102" s="177"/>
      <c r="S102" s="14"/>
      <c r="T102" s="14"/>
      <c r="U102" s="283"/>
      <c r="V102" s="299"/>
      <c r="W102" s="14"/>
      <c r="X102" s="14"/>
      <c r="Y102" s="268"/>
      <c r="Z102" s="268"/>
      <c r="AA102" s="268"/>
      <c r="AB102" s="14"/>
    </row>
    <row r="103" spans="1:28" x14ac:dyDescent="0.2">
      <c r="A103" s="410"/>
      <c r="B103" s="189"/>
      <c r="C103" s="345"/>
      <c r="D103" s="346"/>
      <c r="E103" s="346"/>
      <c r="F103" s="346"/>
      <c r="G103" s="346"/>
      <c r="H103" s="346"/>
      <c r="I103" s="346"/>
      <c r="J103" s="346"/>
      <c r="K103" s="346"/>
      <c r="L103" s="346"/>
      <c r="M103" s="346"/>
      <c r="N103" s="347"/>
      <c r="O103" s="205"/>
      <c r="P103" s="14"/>
      <c r="Q103" s="14"/>
      <c r="R103" s="177"/>
      <c r="S103" s="14"/>
      <c r="T103" s="14"/>
      <c r="U103" s="283"/>
      <c r="V103" s="299"/>
      <c r="W103" s="14"/>
      <c r="X103" s="14"/>
      <c r="Y103" s="268"/>
      <c r="Z103" s="268"/>
      <c r="AA103" s="268"/>
      <c r="AB103" s="14"/>
    </row>
    <row r="104" spans="1:28" x14ac:dyDescent="0.2">
      <c r="A104" s="282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283"/>
      <c r="V104" s="283"/>
      <c r="W104" s="14"/>
      <c r="X104" s="14"/>
      <c r="Y104" s="14"/>
      <c r="Z104" s="14"/>
      <c r="AA104" s="14"/>
      <c r="AB104" s="14"/>
    </row>
    <row r="105" spans="1:28" ht="15.75" x14ac:dyDescent="0.25">
      <c r="A105" s="290"/>
      <c r="B105" s="76"/>
      <c r="C105" s="48" t="s">
        <v>60</v>
      </c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50"/>
      <c r="O105" s="76"/>
      <c r="P105" s="76"/>
      <c r="Q105" s="76"/>
      <c r="R105" s="76"/>
      <c r="S105" s="180"/>
      <c r="T105" s="180"/>
      <c r="U105" s="288">
        <f>S106+U106</f>
        <v>0</v>
      </c>
      <c r="V105" s="300"/>
      <c r="W105" s="14"/>
      <c r="X105" s="14"/>
      <c r="Y105" s="14"/>
      <c r="Z105" s="14"/>
      <c r="AA105" s="14"/>
      <c r="AB105" s="14"/>
    </row>
    <row r="106" spans="1:28" ht="15" x14ac:dyDescent="0.2">
      <c r="A106" s="287"/>
      <c r="B106" s="181"/>
      <c r="C106" s="192"/>
      <c r="D106" s="192"/>
      <c r="E106" s="182"/>
      <c r="F106" s="182"/>
      <c r="G106" s="182"/>
      <c r="H106" s="182"/>
      <c r="I106" s="182"/>
      <c r="J106" s="182"/>
      <c r="K106" s="182"/>
      <c r="L106" s="182"/>
      <c r="M106" s="182"/>
      <c r="N106" s="182"/>
      <c r="O106" s="182"/>
      <c r="P106" s="181"/>
      <c r="Q106" s="181"/>
      <c r="R106" s="181"/>
      <c r="S106" s="183">
        <f>SUM(S107:S110)</f>
        <v>0</v>
      </c>
      <c r="T106" s="184"/>
      <c r="U106" s="289">
        <f>SUM(U107:U110)</f>
        <v>0</v>
      </c>
      <c r="V106" s="300"/>
      <c r="W106" s="14"/>
      <c r="X106" s="255"/>
      <c r="Y106" s="255"/>
      <c r="Z106" s="14"/>
      <c r="AA106" s="14"/>
      <c r="AB106" s="14"/>
    </row>
    <row r="107" spans="1:28" x14ac:dyDescent="0.2">
      <c r="A107" s="413">
        <v>30</v>
      </c>
      <c r="B107" s="190"/>
      <c r="C107" s="370"/>
      <c r="D107" s="371"/>
      <c r="E107" s="371"/>
      <c r="F107" s="371"/>
      <c r="G107" s="371"/>
      <c r="H107" s="371"/>
      <c r="I107" s="371"/>
      <c r="J107" s="371"/>
      <c r="K107" s="371"/>
      <c r="L107" s="371"/>
      <c r="M107" s="371"/>
      <c r="N107" s="372"/>
      <c r="O107" s="209" t="s">
        <v>96</v>
      </c>
      <c r="P107" s="64">
        <f>D108+F108+H108+J108+L108+N108</f>
        <v>0</v>
      </c>
      <c r="Q107" s="62" t="s">
        <v>79</v>
      </c>
      <c r="R107" s="67" t="s">
        <v>94</v>
      </c>
      <c r="S107" s="67" t="s">
        <v>94</v>
      </c>
      <c r="T107" s="67" t="s">
        <v>94</v>
      </c>
      <c r="U107" s="67" t="s">
        <v>94</v>
      </c>
      <c r="V107" s="201"/>
      <c r="W107" s="202"/>
      <c r="X107" s="211"/>
      <c r="Y107" s="211"/>
      <c r="Z107" s="14"/>
      <c r="AA107" s="14"/>
      <c r="AB107" s="14"/>
    </row>
    <row r="108" spans="1:28" x14ac:dyDescent="0.2">
      <c r="A108" s="413"/>
      <c r="B108" s="190"/>
      <c r="C108" s="193" t="s">
        <v>80</v>
      </c>
      <c r="D108" s="194"/>
      <c r="E108" s="45" t="s">
        <v>81</v>
      </c>
      <c r="F108" s="194">
        <v>0</v>
      </c>
      <c r="G108" s="45" t="s">
        <v>82</v>
      </c>
      <c r="H108" s="194">
        <v>0</v>
      </c>
      <c r="I108" s="45" t="s">
        <v>83</v>
      </c>
      <c r="J108" s="194">
        <v>0</v>
      </c>
      <c r="K108" s="45" t="s">
        <v>84</v>
      </c>
      <c r="L108" s="194">
        <v>0</v>
      </c>
      <c r="M108" s="45"/>
      <c r="N108" s="187"/>
      <c r="O108" s="43"/>
      <c r="P108" s="14"/>
      <c r="Q108" s="14"/>
      <c r="R108" s="14"/>
      <c r="S108" s="14"/>
      <c r="T108" s="14"/>
      <c r="U108" s="283"/>
      <c r="V108" s="299"/>
      <c r="W108" s="14"/>
      <c r="X108" s="14"/>
      <c r="Y108" s="14"/>
      <c r="Z108" s="14"/>
      <c r="AA108" s="14"/>
      <c r="AB108" s="14"/>
    </row>
    <row r="109" spans="1:28" ht="12.75" customHeight="1" x14ac:dyDescent="0.2">
      <c r="A109" s="413"/>
      <c r="B109" s="190"/>
      <c r="C109" s="364"/>
      <c r="D109" s="368"/>
      <c r="E109" s="368"/>
      <c r="F109" s="368"/>
      <c r="G109" s="368"/>
      <c r="H109" s="368"/>
      <c r="I109" s="368"/>
      <c r="J109" s="368"/>
      <c r="K109" s="368"/>
      <c r="L109" s="368"/>
      <c r="M109" s="368"/>
      <c r="N109" s="369"/>
      <c r="O109" s="206"/>
      <c r="P109" s="14"/>
      <c r="Q109" s="14"/>
      <c r="R109" s="14"/>
      <c r="S109" s="14"/>
      <c r="T109" s="14"/>
      <c r="U109" s="283"/>
      <c r="V109" s="299"/>
      <c r="W109" s="14"/>
      <c r="X109" s="14"/>
      <c r="Y109" s="14"/>
      <c r="Z109" s="14"/>
      <c r="AA109" s="14"/>
      <c r="AB109" s="14"/>
    </row>
    <row r="110" spans="1:28" x14ac:dyDescent="0.2">
      <c r="A110" s="282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283"/>
      <c r="V110" s="283"/>
      <c r="W110" s="14"/>
      <c r="X110" s="14"/>
      <c r="Y110" s="14"/>
      <c r="Z110" s="14"/>
      <c r="AA110" s="14"/>
      <c r="AB110" s="14"/>
    </row>
    <row r="111" spans="1:28" ht="15.75" x14ac:dyDescent="0.25">
      <c r="A111" s="291"/>
      <c r="B111" s="204"/>
      <c r="C111" s="51" t="s">
        <v>91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3"/>
      <c r="O111" s="204"/>
      <c r="P111" s="204"/>
      <c r="Q111" s="204"/>
      <c r="R111" s="204"/>
      <c r="S111" s="204"/>
      <c r="T111" s="204"/>
      <c r="U111" s="288">
        <f>U112+S112</f>
        <v>0</v>
      </c>
      <c r="V111" s="298"/>
      <c r="W111" s="257"/>
      <c r="X111" s="257"/>
      <c r="Y111" s="257"/>
      <c r="Z111" s="257"/>
      <c r="AA111" s="257"/>
      <c r="AB111" s="14"/>
    </row>
    <row r="112" spans="1:28" x14ac:dyDescent="0.2">
      <c r="A112" s="292"/>
      <c r="B112" s="184"/>
      <c r="C112" s="54"/>
      <c r="D112" s="54"/>
      <c r="E112" s="182"/>
      <c r="F112" s="182"/>
      <c r="G112" s="184"/>
      <c r="H112" s="184"/>
      <c r="I112" s="184"/>
      <c r="J112" s="184"/>
      <c r="K112" s="184"/>
      <c r="L112" s="184"/>
      <c r="M112" s="184"/>
      <c r="N112" s="184"/>
      <c r="O112" s="184"/>
      <c r="P112" s="184"/>
      <c r="Q112" s="184"/>
      <c r="R112" s="184"/>
      <c r="S112" s="183">
        <f>SUM(S113:S134)</f>
        <v>0</v>
      </c>
      <c r="T112" s="184"/>
      <c r="U112" s="289">
        <f>SUM(U113:U134)</f>
        <v>0</v>
      </c>
      <c r="V112" s="289"/>
      <c r="W112" s="14"/>
      <c r="X112" s="255"/>
      <c r="Y112" s="255"/>
      <c r="Z112" s="14"/>
      <c r="AA112" s="14"/>
      <c r="AB112" s="14"/>
    </row>
    <row r="113" spans="1:28" x14ac:dyDescent="0.2">
      <c r="A113" s="408">
        <v>31</v>
      </c>
      <c r="B113" s="190"/>
      <c r="C113" s="401" t="s">
        <v>239</v>
      </c>
      <c r="D113" s="371"/>
      <c r="E113" s="371"/>
      <c r="F113" s="371"/>
      <c r="G113" s="371"/>
      <c r="H113" s="371"/>
      <c r="I113" s="371"/>
      <c r="J113" s="371"/>
      <c r="K113" s="371"/>
      <c r="L113" s="371"/>
      <c r="M113" s="371"/>
      <c r="N113" s="372"/>
      <c r="O113" s="209" t="s">
        <v>96</v>
      </c>
      <c r="P113" s="64">
        <f>D114+F114+H114+J114+L114+N114</f>
        <v>950</v>
      </c>
      <c r="Q113" s="62" t="s">
        <v>78</v>
      </c>
      <c r="R113" s="74"/>
      <c r="S113" s="65">
        <f>P113*R113</f>
        <v>0</v>
      </c>
      <c r="T113" s="66"/>
      <c r="U113" s="65">
        <f>P113*T113</f>
        <v>0</v>
      </c>
      <c r="V113" s="201"/>
      <c r="W113" s="202"/>
      <c r="X113" s="211"/>
      <c r="Y113" s="211"/>
      <c r="Z113" s="14"/>
      <c r="AA113" s="14"/>
      <c r="AB113" s="14"/>
    </row>
    <row r="114" spans="1:28" x14ac:dyDescent="0.2">
      <c r="A114" s="409"/>
      <c r="B114" s="190"/>
      <c r="C114" s="193" t="s">
        <v>80</v>
      </c>
      <c r="D114" s="195"/>
      <c r="E114" s="45" t="s">
        <v>81</v>
      </c>
      <c r="F114" s="196">
        <v>250</v>
      </c>
      <c r="G114" s="45" t="s">
        <v>82</v>
      </c>
      <c r="H114" s="196">
        <v>250</v>
      </c>
      <c r="I114" s="45" t="s">
        <v>83</v>
      </c>
      <c r="J114" s="196">
        <v>250</v>
      </c>
      <c r="K114" s="45" t="s">
        <v>84</v>
      </c>
      <c r="L114" s="196">
        <v>200</v>
      </c>
      <c r="M114" s="45"/>
      <c r="N114" s="197"/>
      <c r="O114" s="207"/>
      <c r="P114" s="198"/>
      <c r="Q114" s="198"/>
      <c r="R114" s="199"/>
      <c r="S114" s="198"/>
      <c r="T114" s="198"/>
      <c r="U114" s="281"/>
      <c r="V114" s="299"/>
      <c r="W114" s="14"/>
      <c r="X114" s="14"/>
      <c r="Y114" s="14"/>
      <c r="Z114" s="14"/>
      <c r="AA114" s="14"/>
      <c r="AB114" s="14"/>
    </row>
    <row r="115" spans="1:28" x14ac:dyDescent="0.2">
      <c r="A115" s="412"/>
      <c r="B115" s="190"/>
      <c r="C115" s="357"/>
      <c r="D115" s="358"/>
      <c r="E115" s="358"/>
      <c r="F115" s="358"/>
      <c r="G115" s="358"/>
      <c r="H115" s="358"/>
      <c r="I115" s="358"/>
      <c r="J115" s="358"/>
      <c r="K115" s="358"/>
      <c r="L115" s="358"/>
      <c r="M115" s="358"/>
      <c r="N115" s="359"/>
      <c r="O115" s="208"/>
      <c r="P115" s="14"/>
      <c r="Q115" s="14"/>
      <c r="R115" s="177"/>
      <c r="S115" s="14"/>
      <c r="T115" s="14"/>
      <c r="U115" s="283"/>
      <c r="V115" s="299"/>
      <c r="W115" s="14"/>
      <c r="X115" s="14"/>
      <c r="Y115" s="14"/>
      <c r="Z115" s="14"/>
      <c r="AA115" s="14"/>
      <c r="AB115" s="14"/>
    </row>
    <row r="116" spans="1:28" x14ac:dyDescent="0.2">
      <c r="A116" s="408">
        <v>32</v>
      </c>
      <c r="B116" s="190"/>
      <c r="C116" s="401" t="s">
        <v>241</v>
      </c>
      <c r="D116" s="371"/>
      <c r="E116" s="371"/>
      <c r="F116" s="371"/>
      <c r="G116" s="371"/>
      <c r="H116" s="371"/>
      <c r="I116" s="371"/>
      <c r="J116" s="371"/>
      <c r="K116" s="371"/>
      <c r="L116" s="371"/>
      <c r="M116" s="371"/>
      <c r="N116" s="372"/>
      <c r="O116" s="209" t="s">
        <v>96</v>
      </c>
      <c r="P116" s="64">
        <f>D117+F117+H117+J117+L117+N117</f>
        <v>450</v>
      </c>
      <c r="Q116" s="62" t="s">
        <v>78</v>
      </c>
      <c r="R116" s="74"/>
      <c r="S116" s="65">
        <f>P116*R116</f>
        <v>0</v>
      </c>
      <c r="T116" s="66"/>
      <c r="U116" s="65">
        <f>P116*T116</f>
        <v>0</v>
      </c>
      <c r="V116" s="201"/>
      <c r="W116" s="202"/>
      <c r="X116" s="211"/>
      <c r="Y116" s="211"/>
      <c r="Z116" s="14"/>
      <c r="AA116" s="14"/>
      <c r="AB116" s="14"/>
    </row>
    <row r="117" spans="1:28" x14ac:dyDescent="0.2">
      <c r="A117" s="409"/>
      <c r="B117" s="190"/>
      <c r="C117" s="193" t="s">
        <v>80</v>
      </c>
      <c r="D117" s="195"/>
      <c r="E117" s="45" t="s">
        <v>81</v>
      </c>
      <c r="F117" s="196">
        <v>150</v>
      </c>
      <c r="G117" s="45" t="s">
        <v>82</v>
      </c>
      <c r="H117" s="196">
        <v>100</v>
      </c>
      <c r="I117" s="45" t="s">
        <v>83</v>
      </c>
      <c r="J117" s="196">
        <v>100</v>
      </c>
      <c r="K117" s="45" t="s">
        <v>84</v>
      </c>
      <c r="L117" s="196">
        <v>100</v>
      </c>
      <c r="M117" s="45"/>
      <c r="N117" s="197"/>
      <c r="O117" s="207"/>
      <c r="P117" s="198"/>
      <c r="Q117" s="198"/>
      <c r="R117" s="199"/>
      <c r="S117" s="198"/>
      <c r="T117" s="198"/>
      <c r="U117" s="281"/>
      <c r="V117" s="299"/>
      <c r="W117" s="14"/>
      <c r="X117" s="14"/>
      <c r="Y117" s="14"/>
      <c r="Z117" s="14"/>
      <c r="AA117" s="14"/>
      <c r="AB117" s="14"/>
    </row>
    <row r="118" spans="1:28" x14ac:dyDescent="0.2">
      <c r="A118" s="412"/>
      <c r="B118" s="190"/>
      <c r="C118" s="357"/>
      <c r="D118" s="358"/>
      <c r="E118" s="358"/>
      <c r="F118" s="358"/>
      <c r="G118" s="358"/>
      <c r="H118" s="358"/>
      <c r="I118" s="358"/>
      <c r="J118" s="358"/>
      <c r="K118" s="358"/>
      <c r="L118" s="358"/>
      <c r="M118" s="358"/>
      <c r="N118" s="359"/>
      <c r="O118" s="208"/>
      <c r="P118" s="14"/>
      <c r="Q118" s="14"/>
      <c r="R118" s="177"/>
      <c r="S118" s="14"/>
      <c r="T118" s="14"/>
      <c r="U118" s="283"/>
      <c r="V118" s="299"/>
      <c r="W118" s="14"/>
      <c r="X118" s="14"/>
      <c r="Y118" s="14"/>
      <c r="Z118" s="14"/>
      <c r="AA118" s="14"/>
      <c r="AB118" s="14"/>
    </row>
    <row r="119" spans="1:28" x14ac:dyDescent="0.2">
      <c r="A119" s="408">
        <v>33</v>
      </c>
      <c r="B119" s="190"/>
      <c r="C119" s="401" t="s">
        <v>240</v>
      </c>
      <c r="D119" s="371"/>
      <c r="E119" s="371"/>
      <c r="F119" s="371"/>
      <c r="G119" s="371"/>
      <c r="H119" s="371"/>
      <c r="I119" s="371"/>
      <c r="J119" s="371"/>
      <c r="K119" s="371"/>
      <c r="L119" s="371"/>
      <c r="M119" s="371"/>
      <c r="N119" s="372"/>
      <c r="O119" s="209" t="s">
        <v>96</v>
      </c>
      <c r="P119" s="64">
        <f>D120+F120+H120+J120+L120+N120</f>
        <v>50</v>
      </c>
      <c r="Q119" s="62" t="s">
        <v>78</v>
      </c>
      <c r="R119" s="74"/>
      <c r="S119" s="65">
        <f>P119*R119</f>
        <v>0</v>
      </c>
      <c r="T119" s="66"/>
      <c r="U119" s="65">
        <f>P119*T119</f>
        <v>0</v>
      </c>
      <c r="V119" s="201"/>
      <c r="W119" s="202"/>
      <c r="X119" s="211"/>
      <c r="Y119" s="211"/>
      <c r="Z119" s="14"/>
      <c r="AA119" s="14"/>
      <c r="AB119" s="14"/>
    </row>
    <row r="120" spans="1:28" x14ac:dyDescent="0.2">
      <c r="A120" s="409"/>
      <c r="B120" s="190"/>
      <c r="C120" s="193" t="s">
        <v>80</v>
      </c>
      <c r="D120" s="195"/>
      <c r="E120" s="45" t="s">
        <v>81</v>
      </c>
      <c r="F120" s="196">
        <v>50</v>
      </c>
      <c r="G120" s="45" t="s">
        <v>82</v>
      </c>
      <c r="H120" s="196">
        <v>0</v>
      </c>
      <c r="I120" s="45" t="s">
        <v>83</v>
      </c>
      <c r="J120" s="196">
        <v>0</v>
      </c>
      <c r="K120" s="45" t="s">
        <v>84</v>
      </c>
      <c r="L120" s="196">
        <v>0</v>
      </c>
      <c r="M120" s="45"/>
      <c r="N120" s="197"/>
      <c r="O120" s="207"/>
      <c r="P120" s="198"/>
      <c r="Q120" s="198"/>
      <c r="R120" s="199"/>
      <c r="S120" s="198"/>
      <c r="T120" s="198"/>
      <c r="U120" s="281"/>
      <c r="V120" s="299"/>
      <c r="W120" s="14"/>
      <c r="X120" s="14"/>
      <c r="Y120" s="14"/>
      <c r="Z120" s="14"/>
      <c r="AA120" s="14"/>
      <c r="AB120" s="14"/>
    </row>
    <row r="121" spans="1:28" x14ac:dyDescent="0.2">
      <c r="A121" s="412"/>
      <c r="B121" s="190"/>
      <c r="C121" s="357"/>
      <c r="D121" s="358"/>
      <c r="E121" s="358"/>
      <c r="F121" s="358"/>
      <c r="G121" s="358"/>
      <c r="H121" s="358"/>
      <c r="I121" s="358"/>
      <c r="J121" s="358"/>
      <c r="K121" s="358"/>
      <c r="L121" s="358"/>
      <c r="M121" s="358"/>
      <c r="N121" s="359"/>
      <c r="O121" s="208"/>
      <c r="P121" s="14"/>
      <c r="Q121" s="14"/>
      <c r="R121" s="177"/>
      <c r="S121" s="14"/>
      <c r="T121" s="14"/>
      <c r="U121" s="283"/>
      <c r="V121" s="299"/>
      <c r="W121" s="14"/>
      <c r="X121" s="14"/>
      <c r="Y121" s="14"/>
      <c r="Z121" s="14"/>
      <c r="AA121" s="14"/>
      <c r="AB121" s="14"/>
    </row>
    <row r="122" spans="1:28" x14ac:dyDescent="0.2">
      <c r="A122" s="408">
        <v>34</v>
      </c>
      <c r="B122" s="190"/>
      <c r="C122" s="377" t="s">
        <v>298</v>
      </c>
      <c r="D122" s="378"/>
      <c r="E122" s="378"/>
      <c r="F122" s="378"/>
      <c r="G122" s="378"/>
      <c r="H122" s="378"/>
      <c r="I122" s="378"/>
      <c r="J122" s="378"/>
      <c r="K122" s="378"/>
      <c r="L122" s="378"/>
      <c r="M122" s="378"/>
      <c r="N122" s="379"/>
      <c r="O122" s="209" t="s">
        <v>96</v>
      </c>
      <c r="P122" s="64">
        <f>D123+F123+H123+J123+L123+N123</f>
        <v>0</v>
      </c>
      <c r="Q122" s="62" t="s">
        <v>78</v>
      </c>
      <c r="R122" s="67" t="s">
        <v>94</v>
      </c>
      <c r="S122" s="67" t="s">
        <v>94</v>
      </c>
      <c r="T122" s="67" t="s">
        <v>94</v>
      </c>
      <c r="U122" s="67" t="s">
        <v>94</v>
      </c>
      <c r="V122" s="201"/>
      <c r="W122" s="202"/>
      <c r="X122" s="269"/>
      <c r="Y122" s="211"/>
      <c r="Z122" s="14"/>
      <c r="AA122" s="14"/>
      <c r="AB122" s="14"/>
    </row>
    <row r="123" spans="1:28" x14ac:dyDescent="0.2">
      <c r="A123" s="409"/>
      <c r="B123" s="190"/>
      <c r="C123" s="193" t="s">
        <v>80</v>
      </c>
      <c r="D123" s="195"/>
      <c r="E123" s="45" t="s">
        <v>81</v>
      </c>
      <c r="F123" s="195">
        <v>0</v>
      </c>
      <c r="G123" s="45" t="s">
        <v>82</v>
      </c>
      <c r="H123" s="196">
        <v>0</v>
      </c>
      <c r="I123" s="45" t="s">
        <v>83</v>
      </c>
      <c r="J123" s="196">
        <v>0</v>
      </c>
      <c r="K123" s="45" t="s">
        <v>84</v>
      </c>
      <c r="L123" s="196">
        <v>0</v>
      </c>
      <c r="M123" s="45"/>
      <c r="N123" s="197"/>
      <c r="O123" s="207"/>
      <c r="P123" s="198"/>
      <c r="Q123" s="198"/>
      <c r="R123" s="199"/>
      <c r="S123" s="198"/>
      <c r="T123" s="198"/>
      <c r="U123" s="281"/>
      <c r="V123" s="299"/>
      <c r="W123" s="14"/>
      <c r="X123" s="14"/>
      <c r="Y123" s="14"/>
      <c r="Z123" s="14"/>
      <c r="AA123" s="14"/>
      <c r="AB123" s="14"/>
    </row>
    <row r="124" spans="1:28" x14ac:dyDescent="0.2">
      <c r="A124" s="412"/>
      <c r="B124" s="190"/>
      <c r="C124" s="357" t="s">
        <v>366</v>
      </c>
      <c r="D124" s="358"/>
      <c r="E124" s="358"/>
      <c r="F124" s="358"/>
      <c r="G124" s="358"/>
      <c r="H124" s="358"/>
      <c r="I124" s="358"/>
      <c r="J124" s="358"/>
      <c r="K124" s="358"/>
      <c r="L124" s="358"/>
      <c r="M124" s="358"/>
      <c r="N124" s="359"/>
      <c r="O124" s="208"/>
      <c r="P124" s="14"/>
      <c r="Q124" s="14"/>
      <c r="R124" s="177"/>
      <c r="S124" s="14"/>
      <c r="T124" s="14"/>
      <c r="U124" s="283"/>
      <c r="V124" s="299"/>
      <c r="W124" s="14"/>
      <c r="X124" s="14"/>
      <c r="Y124" s="14"/>
      <c r="Z124" s="14"/>
      <c r="AA124" s="14"/>
      <c r="AB124" s="14"/>
    </row>
    <row r="125" spans="1:28" x14ac:dyDescent="0.2">
      <c r="A125" s="408">
        <v>35</v>
      </c>
      <c r="B125" s="190"/>
      <c r="C125" s="401" t="s">
        <v>247</v>
      </c>
      <c r="D125" s="371"/>
      <c r="E125" s="371"/>
      <c r="F125" s="371"/>
      <c r="G125" s="371"/>
      <c r="H125" s="371"/>
      <c r="I125" s="371"/>
      <c r="J125" s="371"/>
      <c r="K125" s="371"/>
      <c r="L125" s="371"/>
      <c r="M125" s="371"/>
      <c r="N125" s="372"/>
      <c r="O125" s="209" t="s">
        <v>96</v>
      </c>
      <c r="P125" s="64">
        <f>D126+F126+H126+J126+L126+N126</f>
        <v>150</v>
      </c>
      <c r="Q125" s="62" t="s">
        <v>78</v>
      </c>
      <c r="R125" s="74"/>
      <c r="S125" s="65">
        <f>P125*R125</f>
        <v>0</v>
      </c>
      <c r="T125" s="66"/>
      <c r="U125" s="65">
        <f>P125*T125</f>
        <v>0</v>
      </c>
      <c r="V125" s="201"/>
      <c r="W125" s="202"/>
      <c r="X125" s="211"/>
      <c r="Y125" s="211"/>
      <c r="Z125" s="14"/>
      <c r="AA125" s="14"/>
      <c r="AB125" s="14"/>
    </row>
    <row r="126" spans="1:28" x14ac:dyDescent="0.2">
      <c r="A126" s="409"/>
      <c r="B126" s="190"/>
      <c r="C126" s="193" t="s">
        <v>80</v>
      </c>
      <c r="D126" s="195"/>
      <c r="E126" s="45" t="s">
        <v>81</v>
      </c>
      <c r="F126" s="196">
        <v>150</v>
      </c>
      <c r="G126" s="45" t="s">
        <v>82</v>
      </c>
      <c r="H126" s="196">
        <v>0</v>
      </c>
      <c r="I126" s="45" t="s">
        <v>83</v>
      </c>
      <c r="J126" s="196">
        <v>0</v>
      </c>
      <c r="K126" s="45" t="s">
        <v>84</v>
      </c>
      <c r="L126" s="196">
        <v>0</v>
      </c>
      <c r="M126" s="45"/>
      <c r="N126" s="197"/>
      <c r="O126" s="207"/>
      <c r="P126" s="198"/>
      <c r="Q126" s="198"/>
      <c r="R126" s="199"/>
      <c r="S126" s="198"/>
      <c r="T126" s="198"/>
      <c r="U126" s="281"/>
      <c r="V126" s="299"/>
      <c r="W126" s="14"/>
      <c r="X126" s="14"/>
      <c r="Y126" s="14"/>
      <c r="Z126" s="14"/>
      <c r="AA126" s="14"/>
      <c r="AB126" s="14"/>
    </row>
    <row r="127" spans="1:28" x14ac:dyDescent="0.2">
      <c r="A127" s="412"/>
      <c r="B127" s="190"/>
      <c r="C127" s="357" t="s">
        <v>295</v>
      </c>
      <c r="D127" s="358"/>
      <c r="E127" s="358"/>
      <c r="F127" s="358"/>
      <c r="G127" s="358"/>
      <c r="H127" s="358"/>
      <c r="I127" s="358"/>
      <c r="J127" s="358"/>
      <c r="K127" s="358"/>
      <c r="L127" s="358"/>
      <c r="M127" s="358"/>
      <c r="N127" s="359"/>
      <c r="O127" s="208"/>
      <c r="P127" s="14"/>
      <c r="Q127" s="14"/>
      <c r="R127" s="177"/>
      <c r="S127" s="14"/>
      <c r="T127" s="14"/>
      <c r="U127" s="283"/>
      <c r="V127" s="299"/>
      <c r="W127" s="14"/>
      <c r="X127" s="14"/>
      <c r="Y127" s="14"/>
      <c r="Z127" s="14"/>
      <c r="AA127" s="14"/>
      <c r="AB127" s="14"/>
    </row>
    <row r="128" spans="1:28" x14ac:dyDescent="0.2">
      <c r="A128" s="408">
        <v>36</v>
      </c>
      <c r="B128" s="190"/>
      <c r="C128" s="401" t="s">
        <v>239</v>
      </c>
      <c r="D128" s="371"/>
      <c r="E128" s="371"/>
      <c r="F128" s="371"/>
      <c r="G128" s="371"/>
      <c r="H128" s="371"/>
      <c r="I128" s="371"/>
      <c r="J128" s="371"/>
      <c r="K128" s="371"/>
      <c r="L128" s="371"/>
      <c r="M128" s="371"/>
      <c r="N128" s="372"/>
      <c r="O128" s="209" t="s">
        <v>96</v>
      </c>
      <c r="P128" s="64">
        <f>D129+F129+H129+J129+L129+N129</f>
        <v>500</v>
      </c>
      <c r="Q128" s="62" t="s">
        <v>78</v>
      </c>
      <c r="R128" s="74"/>
      <c r="S128" s="65">
        <f>P128*R128</f>
        <v>0</v>
      </c>
      <c r="T128" s="66"/>
      <c r="U128" s="65">
        <f>P128*T128</f>
        <v>0</v>
      </c>
      <c r="V128" s="201"/>
      <c r="W128" s="202"/>
      <c r="X128" s="211"/>
      <c r="Y128" s="211"/>
      <c r="Z128" s="14"/>
      <c r="AA128" s="14"/>
      <c r="AB128" s="14"/>
    </row>
    <row r="129" spans="1:28" x14ac:dyDescent="0.2">
      <c r="A129" s="409"/>
      <c r="B129" s="190"/>
      <c r="C129" s="193" t="s">
        <v>80</v>
      </c>
      <c r="D129" s="195"/>
      <c r="E129" s="45" t="s">
        <v>81</v>
      </c>
      <c r="F129" s="196">
        <v>500</v>
      </c>
      <c r="G129" s="45" t="s">
        <v>82</v>
      </c>
      <c r="H129" s="196">
        <v>0</v>
      </c>
      <c r="I129" s="45" t="s">
        <v>83</v>
      </c>
      <c r="J129" s="196">
        <v>0</v>
      </c>
      <c r="K129" s="45" t="s">
        <v>84</v>
      </c>
      <c r="L129" s="196">
        <v>0</v>
      </c>
      <c r="M129" s="45"/>
      <c r="N129" s="197"/>
      <c r="O129" s="207"/>
      <c r="P129" s="198"/>
      <c r="Q129" s="198"/>
      <c r="R129" s="199"/>
      <c r="S129" s="198"/>
      <c r="T129" s="198"/>
      <c r="U129" s="281"/>
      <c r="V129" s="299"/>
      <c r="W129" s="14"/>
      <c r="X129" s="14"/>
      <c r="Y129" s="14"/>
      <c r="Z129" s="14"/>
      <c r="AA129" s="14"/>
      <c r="AB129" s="14"/>
    </row>
    <row r="130" spans="1:28" x14ac:dyDescent="0.2">
      <c r="A130" s="412"/>
      <c r="B130" s="190"/>
      <c r="C130" s="357" t="s">
        <v>248</v>
      </c>
      <c r="D130" s="358"/>
      <c r="E130" s="358"/>
      <c r="F130" s="358"/>
      <c r="G130" s="358"/>
      <c r="H130" s="358"/>
      <c r="I130" s="358"/>
      <c r="J130" s="358"/>
      <c r="K130" s="358"/>
      <c r="L130" s="358"/>
      <c r="M130" s="358"/>
      <c r="N130" s="359"/>
      <c r="O130" s="208"/>
      <c r="P130" s="14"/>
      <c r="Q130" s="14"/>
      <c r="R130" s="177"/>
      <c r="S130" s="14"/>
      <c r="T130" s="14"/>
      <c r="U130" s="283"/>
      <c r="V130" s="299"/>
      <c r="W130" s="14"/>
      <c r="X130" s="14"/>
      <c r="Y130" s="14"/>
      <c r="Z130" s="14"/>
      <c r="AA130" s="14"/>
      <c r="AB130" s="14"/>
    </row>
    <row r="131" spans="1:28" x14ac:dyDescent="0.2">
      <c r="A131" s="408">
        <v>37</v>
      </c>
      <c r="B131" s="190"/>
      <c r="C131" s="401" t="s">
        <v>294</v>
      </c>
      <c r="D131" s="371"/>
      <c r="E131" s="371"/>
      <c r="F131" s="371"/>
      <c r="G131" s="371"/>
      <c r="H131" s="371"/>
      <c r="I131" s="371"/>
      <c r="J131" s="371"/>
      <c r="K131" s="371"/>
      <c r="L131" s="371"/>
      <c r="M131" s="371"/>
      <c r="N131" s="372"/>
      <c r="O131" s="209" t="s">
        <v>96</v>
      </c>
      <c r="P131" s="64">
        <f>D132+F132+H132+J132+L132+N132</f>
        <v>120</v>
      </c>
      <c r="Q131" s="62" t="s">
        <v>78</v>
      </c>
      <c r="R131" s="74"/>
      <c r="S131" s="65">
        <f>P131*R131</f>
        <v>0</v>
      </c>
      <c r="T131" s="66"/>
      <c r="U131" s="65">
        <f>P131*T131</f>
        <v>0</v>
      </c>
      <c r="V131" s="201"/>
      <c r="W131" s="202"/>
      <c r="X131" s="211"/>
      <c r="Y131" s="211"/>
      <c r="Z131" s="14"/>
      <c r="AA131" s="14"/>
      <c r="AB131" s="14"/>
    </row>
    <row r="132" spans="1:28" x14ac:dyDescent="0.2">
      <c r="A132" s="409"/>
      <c r="B132" s="190"/>
      <c r="C132" s="193" t="s">
        <v>80</v>
      </c>
      <c r="D132" s="195"/>
      <c r="E132" s="45" t="s">
        <v>81</v>
      </c>
      <c r="F132" s="196">
        <v>0</v>
      </c>
      <c r="G132" s="45" t="s">
        <v>82</v>
      </c>
      <c r="H132" s="196">
        <v>0</v>
      </c>
      <c r="I132" s="45" t="s">
        <v>83</v>
      </c>
      <c r="J132" s="196">
        <v>0</v>
      </c>
      <c r="K132" s="45" t="s">
        <v>84</v>
      </c>
      <c r="L132" s="196">
        <v>120</v>
      </c>
      <c r="M132" s="45"/>
      <c r="N132" s="197"/>
      <c r="O132" s="207"/>
      <c r="P132" s="198"/>
      <c r="Q132" s="198"/>
      <c r="R132" s="199"/>
      <c r="S132" s="198"/>
      <c r="T132" s="198"/>
      <c r="U132" s="281"/>
      <c r="V132" s="299"/>
      <c r="W132" s="14"/>
      <c r="X132" s="14"/>
      <c r="Y132" s="14"/>
      <c r="Z132" s="14"/>
      <c r="AA132" s="14"/>
      <c r="AB132" s="14"/>
    </row>
    <row r="133" spans="1:28" x14ac:dyDescent="0.2">
      <c r="A133" s="412"/>
      <c r="B133" s="190"/>
      <c r="C133" s="357"/>
      <c r="D133" s="358"/>
      <c r="E133" s="358"/>
      <c r="F133" s="358"/>
      <c r="G133" s="358"/>
      <c r="H133" s="358"/>
      <c r="I133" s="358"/>
      <c r="J133" s="358"/>
      <c r="K133" s="358"/>
      <c r="L133" s="358"/>
      <c r="M133" s="358"/>
      <c r="N133" s="359"/>
      <c r="O133" s="208"/>
      <c r="P133" s="14"/>
      <c r="Q133" s="14"/>
      <c r="R133" s="177"/>
      <c r="S133" s="14"/>
      <c r="T133" s="14"/>
      <c r="U133" s="283"/>
      <c r="V133" s="299"/>
      <c r="W133" s="14"/>
      <c r="X133" s="14"/>
      <c r="Y133" s="14"/>
      <c r="Z133" s="14"/>
      <c r="AA133" s="14"/>
      <c r="AB133" s="14"/>
    </row>
    <row r="134" spans="1:28" x14ac:dyDescent="0.2">
      <c r="A134" s="285"/>
      <c r="B134" s="14"/>
      <c r="C134" s="42"/>
      <c r="D134" s="258"/>
      <c r="E134" s="42"/>
      <c r="F134" s="259"/>
      <c r="G134" s="42"/>
      <c r="H134" s="259"/>
      <c r="I134" s="42"/>
      <c r="J134" s="259"/>
      <c r="K134" s="42"/>
      <c r="L134" s="259"/>
      <c r="M134" s="42"/>
      <c r="N134" s="259"/>
      <c r="O134" s="259"/>
      <c r="P134" s="14"/>
      <c r="Q134" s="14"/>
      <c r="R134" s="14"/>
      <c r="S134" s="14"/>
      <c r="T134" s="14"/>
      <c r="U134" s="283"/>
      <c r="V134" s="283"/>
      <c r="W134" s="14"/>
      <c r="X134" s="14"/>
      <c r="Y134" s="14"/>
      <c r="Z134" s="14"/>
      <c r="AA134" s="14"/>
      <c r="AB134" s="14"/>
    </row>
    <row r="135" spans="1:28" ht="15.75" x14ac:dyDescent="0.25">
      <c r="A135" s="287"/>
      <c r="B135" s="181"/>
      <c r="C135" s="48" t="s">
        <v>92</v>
      </c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50"/>
      <c r="O135" s="181"/>
      <c r="P135" s="181"/>
      <c r="Q135" s="181"/>
      <c r="R135" s="181"/>
      <c r="S135" s="181"/>
      <c r="T135" s="181"/>
      <c r="U135" s="288">
        <f>U136+S136</f>
        <v>0</v>
      </c>
      <c r="V135" s="298"/>
      <c r="W135" s="58"/>
      <c r="X135" s="58"/>
      <c r="Y135" s="58"/>
      <c r="Z135" s="58"/>
      <c r="AA135" s="58"/>
      <c r="AB135" s="14"/>
    </row>
    <row r="136" spans="1:28" x14ac:dyDescent="0.2">
      <c r="A136" s="292"/>
      <c r="B136" s="184"/>
      <c r="C136" s="54"/>
      <c r="D136" s="54"/>
      <c r="E136" s="182"/>
      <c r="F136" s="182"/>
      <c r="G136" s="184"/>
      <c r="H136" s="184"/>
      <c r="I136" s="184"/>
      <c r="J136" s="184"/>
      <c r="K136" s="184"/>
      <c r="L136" s="184"/>
      <c r="M136" s="184"/>
      <c r="N136" s="184"/>
      <c r="O136" s="184"/>
      <c r="P136" s="184"/>
      <c r="Q136" s="184"/>
      <c r="R136" s="184"/>
      <c r="S136" s="183">
        <f>SUM(S137:S143)</f>
        <v>0</v>
      </c>
      <c r="T136" s="184"/>
      <c r="U136" s="289">
        <f>SUM(U137:U143)</f>
        <v>0</v>
      </c>
      <c r="V136" s="289"/>
      <c r="W136" s="14"/>
      <c r="X136" s="255"/>
      <c r="Y136" s="255"/>
      <c r="Z136" s="14"/>
      <c r="AA136" s="14"/>
      <c r="AB136" s="14"/>
    </row>
    <row r="137" spans="1:28" x14ac:dyDescent="0.2">
      <c r="A137" s="411">
        <v>38</v>
      </c>
      <c r="B137" s="190"/>
      <c r="C137" s="342" t="s">
        <v>242</v>
      </c>
      <c r="D137" s="343"/>
      <c r="E137" s="343"/>
      <c r="F137" s="343"/>
      <c r="G137" s="343"/>
      <c r="H137" s="343"/>
      <c r="I137" s="343"/>
      <c r="J137" s="343"/>
      <c r="K137" s="343"/>
      <c r="L137" s="343"/>
      <c r="M137" s="343"/>
      <c r="N137" s="344"/>
      <c r="O137" s="209" t="s">
        <v>96</v>
      </c>
      <c r="P137" s="64">
        <f>D138+F138+H138+J138+L138+N138</f>
        <v>1720</v>
      </c>
      <c r="Q137" s="62" t="s">
        <v>99</v>
      </c>
      <c r="R137" s="74"/>
      <c r="S137" s="65">
        <f>P137*R137</f>
        <v>0</v>
      </c>
      <c r="T137" s="66"/>
      <c r="U137" s="65">
        <f>P137*T137</f>
        <v>0</v>
      </c>
      <c r="V137" s="201"/>
      <c r="W137" s="202"/>
      <c r="X137" s="211"/>
      <c r="Y137" s="211"/>
      <c r="Z137" s="14"/>
      <c r="AA137" s="14"/>
      <c r="AB137" s="14"/>
    </row>
    <row r="138" spans="1:28" x14ac:dyDescent="0.2">
      <c r="A138" s="411"/>
      <c r="B138" s="190"/>
      <c r="C138" s="193" t="s">
        <v>80</v>
      </c>
      <c r="D138" s="194"/>
      <c r="E138" s="45" t="s">
        <v>81</v>
      </c>
      <c r="F138" s="194">
        <v>670</v>
      </c>
      <c r="G138" s="45" t="s">
        <v>82</v>
      </c>
      <c r="H138" s="194">
        <v>350</v>
      </c>
      <c r="I138" s="45" t="s">
        <v>83</v>
      </c>
      <c r="J138" s="194">
        <v>350</v>
      </c>
      <c r="K138" s="45" t="s">
        <v>84</v>
      </c>
      <c r="L138" s="194">
        <v>350</v>
      </c>
      <c r="M138" s="45"/>
      <c r="N138" s="187"/>
      <c r="O138" s="43"/>
      <c r="P138" s="14"/>
      <c r="Q138" s="14"/>
      <c r="R138" s="14"/>
      <c r="S138" s="14"/>
      <c r="T138" s="14"/>
      <c r="U138" s="283"/>
      <c r="V138" s="299"/>
      <c r="W138" s="14"/>
      <c r="X138" s="14"/>
      <c r="Y138" s="14"/>
      <c r="Z138" s="14"/>
      <c r="AA138" s="14"/>
      <c r="AB138" s="14"/>
    </row>
    <row r="139" spans="1:28" ht="12.75" customHeight="1" x14ac:dyDescent="0.2">
      <c r="A139" s="411"/>
      <c r="B139" s="190"/>
      <c r="C139" s="364"/>
      <c r="D139" s="368"/>
      <c r="E139" s="368"/>
      <c r="F139" s="368"/>
      <c r="G139" s="368"/>
      <c r="H139" s="368"/>
      <c r="I139" s="368"/>
      <c r="J139" s="368"/>
      <c r="K139" s="368"/>
      <c r="L139" s="368"/>
      <c r="M139" s="368"/>
      <c r="N139" s="369"/>
      <c r="O139" s="206"/>
      <c r="P139" s="14"/>
      <c r="Q139" s="14"/>
      <c r="R139" s="14"/>
      <c r="S139" s="14"/>
      <c r="T139" s="14"/>
      <c r="U139" s="283"/>
      <c r="V139" s="299"/>
      <c r="W139" s="14"/>
      <c r="X139" s="14"/>
      <c r="Y139" s="14"/>
      <c r="Z139" s="14"/>
      <c r="AA139" s="14"/>
      <c r="AB139" s="14"/>
    </row>
    <row r="140" spans="1:28" x14ac:dyDescent="0.2">
      <c r="A140" s="411">
        <v>39</v>
      </c>
      <c r="B140" s="190"/>
      <c r="C140" s="342" t="s">
        <v>275</v>
      </c>
      <c r="D140" s="343"/>
      <c r="E140" s="343"/>
      <c r="F140" s="343"/>
      <c r="G140" s="343"/>
      <c r="H140" s="343"/>
      <c r="I140" s="343"/>
      <c r="J140" s="343"/>
      <c r="K140" s="343"/>
      <c r="L140" s="343"/>
      <c r="M140" s="343"/>
      <c r="N140" s="344"/>
      <c r="O140" s="209" t="s">
        <v>96</v>
      </c>
      <c r="P140" s="64">
        <f>D141+F141+H141+J141+L141+N141</f>
        <v>3165</v>
      </c>
      <c r="Q140" s="62" t="s">
        <v>99</v>
      </c>
      <c r="R140" s="74"/>
      <c r="S140" s="65">
        <f>P140*R140</f>
        <v>0</v>
      </c>
      <c r="T140" s="66"/>
      <c r="U140" s="65">
        <f>P140*T140</f>
        <v>0</v>
      </c>
      <c r="V140" s="201"/>
      <c r="W140" s="202"/>
      <c r="X140" s="211"/>
      <c r="Y140" s="211"/>
      <c r="Z140" s="14"/>
      <c r="AA140" s="14"/>
      <c r="AB140" s="14"/>
    </row>
    <row r="141" spans="1:28" x14ac:dyDescent="0.2">
      <c r="A141" s="411"/>
      <c r="B141" s="190"/>
      <c r="C141" s="193" t="s">
        <v>80</v>
      </c>
      <c r="D141" s="194"/>
      <c r="E141" s="45" t="s">
        <v>81</v>
      </c>
      <c r="F141" s="194">
        <v>833</v>
      </c>
      <c r="G141" s="45" t="s">
        <v>82</v>
      </c>
      <c r="H141" s="194">
        <v>833</v>
      </c>
      <c r="I141" s="45" t="s">
        <v>83</v>
      </c>
      <c r="J141" s="194">
        <v>833</v>
      </c>
      <c r="K141" s="45" t="s">
        <v>84</v>
      </c>
      <c r="L141" s="194">
        <v>666</v>
      </c>
      <c r="M141" s="45"/>
      <c r="N141" s="187"/>
      <c r="O141" s="43"/>
      <c r="P141" s="14"/>
      <c r="Q141" s="14"/>
      <c r="R141" s="14"/>
      <c r="S141" s="14"/>
      <c r="T141" s="14"/>
      <c r="U141" s="283"/>
      <c r="V141" s="299"/>
      <c r="W141" s="14"/>
      <c r="X141" s="14"/>
      <c r="Y141" s="14"/>
      <c r="Z141" s="14"/>
      <c r="AA141" s="14"/>
      <c r="AB141" s="14"/>
    </row>
    <row r="142" spans="1:28" ht="12.75" customHeight="1" x14ac:dyDescent="0.2">
      <c r="A142" s="411"/>
      <c r="B142" s="190"/>
      <c r="C142" s="364"/>
      <c r="D142" s="368"/>
      <c r="E142" s="368"/>
      <c r="F142" s="368"/>
      <c r="G142" s="368"/>
      <c r="H142" s="368"/>
      <c r="I142" s="368"/>
      <c r="J142" s="368"/>
      <c r="K142" s="368"/>
      <c r="L142" s="368"/>
      <c r="M142" s="368"/>
      <c r="N142" s="369"/>
      <c r="O142" s="206"/>
      <c r="P142" s="14"/>
      <c r="Q142" s="14"/>
      <c r="R142" s="14"/>
      <c r="S142" s="14"/>
      <c r="T142" s="14"/>
      <c r="U142" s="283"/>
      <c r="V142" s="299"/>
      <c r="W142" s="14"/>
      <c r="X142" s="14"/>
      <c r="Y142" s="14"/>
      <c r="Z142" s="14"/>
      <c r="AA142" s="14"/>
      <c r="AB142" s="14"/>
    </row>
    <row r="143" spans="1:28" x14ac:dyDescent="0.2">
      <c r="A143" s="282"/>
      <c r="B143" s="14"/>
      <c r="C143" s="248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283"/>
      <c r="V143" s="283"/>
      <c r="W143" s="14"/>
      <c r="X143" s="14"/>
      <c r="Y143" s="14"/>
      <c r="Z143" s="14"/>
      <c r="AA143" s="14"/>
      <c r="AB143" s="14"/>
    </row>
    <row r="144" spans="1:28" ht="15.75" x14ac:dyDescent="0.25">
      <c r="A144" s="287"/>
      <c r="B144" s="181"/>
      <c r="C144" s="48" t="s">
        <v>1</v>
      </c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50"/>
      <c r="O144" s="181"/>
      <c r="P144" s="181"/>
      <c r="Q144" s="181"/>
      <c r="R144" s="181"/>
      <c r="S144" s="181"/>
      <c r="T144" s="181"/>
      <c r="U144" s="288">
        <f>U145+S145</f>
        <v>0</v>
      </c>
      <c r="V144" s="298"/>
      <c r="W144" s="58"/>
      <c r="X144" s="58"/>
      <c r="Y144" s="58"/>
      <c r="Z144" s="58"/>
      <c r="AA144" s="58"/>
      <c r="AB144" s="14"/>
    </row>
    <row r="145" spans="1:28" x14ac:dyDescent="0.2">
      <c r="A145" s="292"/>
      <c r="B145" s="184"/>
      <c r="C145" s="54"/>
      <c r="D145" s="54"/>
      <c r="E145" s="182"/>
      <c r="F145" s="182"/>
      <c r="G145" s="184"/>
      <c r="H145" s="184"/>
      <c r="I145" s="184"/>
      <c r="J145" s="184"/>
      <c r="K145" s="184"/>
      <c r="L145" s="184"/>
      <c r="M145" s="184"/>
      <c r="N145" s="184"/>
      <c r="O145" s="184"/>
      <c r="P145" s="184"/>
      <c r="Q145" s="184"/>
      <c r="R145" s="184"/>
      <c r="S145" s="183">
        <f>SUM(S146:S150)</f>
        <v>0</v>
      </c>
      <c r="T145" s="184"/>
      <c r="U145" s="289">
        <f>SUM(U146:U150)</f>
        <v>0</v>
      </c>
      <c r="V145" s="289"/>
      <c r="W145" s="14"/>
      <c r="X145" s="255"/>
      <c r="Y145" s="255"/>
      <c r="Z145" s="14"/>
      <c r="AA145" s="14"/>
      <c r="AB145" s="14"/>
    </row>
    <row r="146" spans="1:28" x14ac:dyDescent="0.2">
      <c r="A146" s="295">
        <v>40</v>
      </c>
      <c r="B146" s="68"/>
      <c r="C146" s="342" t="s">
        <v>108</v>
      </c>
      <c r="D146" s="343"/>
      <c r="E146" s="343"/>
      <c r="F146" s="343"/>
      <c r="G146" s="343"/>
      <c r="H146" s="343"/>
      <c r="I146" s="343"/>
      <c r="J146" s="343"/>
      <c r="K146" s="343"/>
      <c r="L146" s="343"/>
      <c r="M146" s="343"/>
      <c r="N146" s="344"/>
      <c r="O146" s="209" t="s">
        <v>96</v>
      </c>
      <c r="P146" s="64">
        <v>5</v>
      </c>
      <c r="Q146" s="62" t="s">
        <v>93</v>
      </c>
      <c r="R146" s="67" t="s">
        <v>94</v>
      </c>
      <c r="S146" s="67" t="s">
        <v>94</v>
      </c>
      <c r="T146" s="66"/>
      <c r="U146" s="65">
        <f>P146*T146</f>
        <v>0</v>
      </c>
      <c r="V146" s="65"/>
      <c r="W146" s="44"/>
      <c r="X146" s="211"/>
      <c r="Y146" s="211"/>
      <c r="Z146" s="14"/>
      <c r="AA146" s="14"/>
      <c r="AB146" s="14"/>
    </row>
    <row r="147" spans="1:28" x14ac:dyDescent="0.2">
      <c r="A147" s="295">
        <v>41</v>
      </c>
      <c r="B147" s="68"/>
      <c r="C147" s="342" t="s">
        <v>5</v>
      </c>
      <c r="D147" s="343"/>
      <c r="E147" s="343"/>
      <c r="F147" s="343"/>
      <c r="G147" s="343"/>
      <c r="H147" s="343"/>
      <c r="I147" s="343"/>
      <c r="J147" s="343"/>
      <c r="K147" s="343"/>
      <c r="L147" s="343"/>
      <c r="M147" s="343"/>
      <c r="N147" s="344"/>
      <c r="O147" s="209" t="s">
        <v>96</v>
      </c>
      <c r="P147" s="64">
        <v>5</v>
      </c>
      <c r="Q147" s="62" t="s">
        <v>93</v>
      </c>
      <c r="R147" s="67" t="s">
        <v>94</v>
      </c>
      <c r="S147" s="67" t="s">
        <v>94</v>
      </c>
      <c r="T147" s="66"/>
      <c r="U147" s="65">
        <f>P147*T147</f>
        <v>0</v>
      </c>
      <c r="V147" s="65"/>
      <c r="W147" s="44"/>
      <c r="X147" s="211"/>
      <c r="Y147" s="211"/>
      <c r="Z147" s="14"/>
      <c r="AA147" s="14"/>
      <c r="AB147" s="14"/>
    </row>
    <row r="148" spans="1:28" x14ac:dyDescent="0.2">
      <c r="A148" s="295">
        <v>42</v>
      </c>
      <c r="B148" s="68"/>
      <c r="C148" s="342" t="s">
        <v>243</v>
      </c>
      <c r="D148" s="343"/>
      <c r="E148" s="343"/>
      <c r="F148" s="343"/>
      <c r="G148" s="343"/>
      <c r="H148" s="343"/>
      <c r="I148" s="343"/>
      <c r="J148" s="343"/>
      <c r="K148" s="343"/>
      <c r="L148" s="343"/>
      <c r="M148" s="343"/>
      <c r="N148" s="344"/>
      <c r="O148" s="209" t="s">
        <v>96</v>
      </c>
      <c r="P148" s="64">
        <v>16</v>
      </c>
      <c r="Q148" s="62" t="s">
        <v>93</v>
      </c>
      <c r="R148" s="67" t="s">
        <v>94</v>
      </c>
      <c r="S148" s="67" t="s">
        <v>94</v>
      </c>
      <c r="T148" s="66"/>
      <c r="U148" s="65">
        <f>P148*T148</f>
        <v>0</v>
      </c>
      <c r="V148" s="65"/>
      <c r="W148" s="44"/>
      <c r="X148" s="211"/>
      <c r="Y148" s="211"/>
      <c r="Z148" s="14"/>
      <c r="AA148" s="14"/>
      <c r="AB148" s="14"/>
    </row>
    <row r="149" spans="1:28" x14ac:dyDescent="0.2">
      <c r="A149" s="295">
        <v>43</v>
      </c>
      <c r="B149" s="68"/>
      <c r="C149" s="342" t="s">
        <v>244</v>
      </c>
      <c r="D149" s="343"/>
      <c r="E149" s="343"/>
      <c r="F149" s="343"/>
      <c r="G149" s="343"/>
      <c r="H149" s="343"/>
      <c r="I149" s="343"/>
      <c r="J149" s="343"/>
      <c r="K149" s="343"/>
      <c r="L149" s="343"/>
      <c r="M149" s="343"/>
      <c r="N149" s="344"/>
      <c r="O149" s="209" t="s">
        <v>96</v>
      </c>
      <c r="P149" s="64">
        <v>8</v>
      </c>
      <c r="Q149" s="62" t="s">
        <v>93</v>
      </c>
      <c r="R149" s="67" t="s">
        <v>94</v>
      </c>
      <c r="S149" s="67" t="s">
        <v>94</v>
      </c>
      <c r="T149" s="66"/>
      <c r="U149" s="65">
        <f>P149*T149</f>
        <v>0</v>
      </c>
      <c r="V149" s="65"/>
      <c r="W149" s="44"/>
      <c r="X149" s="211"/>
      <c r="Y149" s="211"/>
      <c r="Z149" s="14"/>
      <c r="AA149" s="14"/>
      <c r="AB149" s="14"/>
    </row>
    <row r="150" spans="1:28" x14ac:dyDescent="0.2">
      <c r="A150" s="296">
        <v>44</v>
      </c>
      <c r="B150" s="68"/>
      <c r="C150" s="342" t="s">
        <v>257</v>
      </c>
      <c r="D150" s="343"/>
      <c r="E150" s="343"/>
      <c r="F150" s="343"/>
      <c r="G150" s="343"/>
      <c r="H150" s="343"/>
      <c r="I150" s="343"/>
      <c r="J150" s="343"/>
      <c r="K150" s="343"/>
      <c r="L150" s="343"/>
      <c r="M150" s="343"/>
      <c r="N150" s="344"/>
      <c r="O150" s="209" t="s">
        <v>96</v>
      </c>
      <c r="P150" s="64">
        <v>24</v>
      </c>
      <c r="Q150" s="62" t="s">
        <v>93</v>
      </c>
      <c r="R150" s="67" t="s">
        <v>94</v>
      </c>
      <c r="S150" s="67" t="s">
        <v>94</v>
      </c>
      <c r="T150" s="66"/>
      <c r="U150" s="65">
        <f>P150*T150</f>
        <v>0</v>
      </c>
      <c r="V150" s="65"/>
      <c r="W150" s="44"/>
      <c r="X150" s="211"/>
      <c r="Y150" s="211"/>
      <c r="Z150" s="14"/>
      <c r="AA150" s="14"/>
      <c r="AB150" s="14"/>
    </row>
    <row r="151" spans="1:28" x14ac:dyDescent="0.2">
      <c r="V151" s="14"/>
      <c r="W151" s="14"/>
      <c r="X151" s="14"/>
      <c r="Y151" s="14"/>
      <c r="Z151" s="14"/>
      <c r="AA151" s="14"/>
      <c r="AB151" s="14"/>
    </row>
    <row r="152" spans="1:28" x14ac:dyDescent="0.2">
      <c r="C152" s="242" t="s">
        <v>381</v>
      </c>
      <c r="V152" s="14"/>
      <c r="W152" s="14"/>
      <c r="X152" s="14"/>
      <c r="Y152" s="14"/>
      <c r="Z152" s="14"/>
      <c r="AA152" s="14"/>
      <c r="AB152" s="14"/>
    </row>
    <row r="153" spans="1:28" x14ac:dyDescent="0.2">
      <c r="V153" s="14"/>
      <c r="W153" s="14"/>
      <c r="X153" s="14"/>
      <c r="Y153" s="14"/>
      <c r="Z153" s="14"/>
      <c r="AA153" s="14"/>
      <c r="AB153" s="14"/>
    </row>
  </sheetData>
  <protectedRanges>
    <protectedRange sqref="V6" name="Oblast1"/>
  </protectedRanges>
  <mergeCells count="133">
    <mergeCell ref="C10:U10"/>
    <mergeCell ref="C11:U11"/>
    <mergeCell ref="A38:A40"/>
    <mergeCell ref="C38:N38"/>
    <mergeCell ref="C40:N40"/>
    <mergeCell ref="A35:A37"/>
    <mergeCell ref="C35:N35"/>
    <mergeCell ref="C37:N37"/>
    <mergeCell ref="A32:A34"/>
    <mergeCell ref="C32:N32"/>
    <mergeCell ref="C34:N34"/>
    <mergeCell ref="A23:A25"/>
    <mergeCell ref="C23:N23"/>
    <mergeCell ref="C25:N25"/>
    <mergeCell ref="A20:A22"/>
    <mergeCell ref="C20:N20"/>
    <mergeCell ref="C22:N22"/>
    <mergeCell ref="A74:A76"/>
    <mergeCell ref="C74:N74"/>
    <mergeCell ref="A122:A124"/>
    <mergeCell ref="C76:N76"/>
    <mergeCell ref="A77:A79"/>
    <mergeCell ref="C77:N77"/>
    <mergeCell ref="C79:N79"/>
    <mergeCell ref="C119:N119"/>
    <mergeCell ref="C121:N121"/>
    <mergeCell ref="A113:A115"/>
    <mergeCell ref="C113:N113"/>
    <mergeCell ref="C115:N115"/>
    <mergeCell ref="A116:A118"/>
    <mergeCell ref="C116:N116"/>
    <mergeCell ref="C118:N118"/>
    <mergeCell ref="A119:A121"/>
    <mergeCell ref="A80:A82"/>
    <mergeCell ref="C80:N80"/>
    <mergeCell ref="C82:N82"/>
    <mergeCell ref="A83:A85"/>
    <mergeCell ref="C83:N83"/>
    <mergeCell ref="C85:N85"/>
    <mergeCell ref="C92:N92"/>
    <mergeCell ref="C94:N94"/>
    <mergeCell ref="A71:A73"/>
    <mergeCell ref="C71:N71"/>
    <mergeCell ref="C73:N73"/>
    <mergeCell ref="C49:N49"/>
    <mergeCell ref="A50:A52"/>
    <mergeCell ref="C50:N50"/>
    <mergeCell ref="C52:N52"/>
    <mergeCell ref="A53:A55"/>
    <mergeCell ref="C53:N53"/>
    <mergeCell ref="C55:N55"/>
    <mergeCell ref="A62:A64"/>
    <mergeCell ref="C62:N62"/>
    <mergeCell ref="C64:N64"/>
    <mergeCell ref="A65:A67"/>
    <mergeCell ref="C65:N65"/>
    <mergeCell ref="C67:N67"/>
    <mergeCell ref="C150:N150"/>
    <mergeCell ref="A137:A139"/>
    <mergeCell ref="C137:N137"/>
    <mergeCell ref="C139:N139"/>
    <mergeCell ref="C147:N147"/>
    <mergeCell ref="C148:N148"/>
    <mergeCell ref="C149:N149"/>
    <mergeCell ref="C146:N146"/>
    <mergeCell ref="A107:A109"/>
    <mergeCell ref="C107:N107"/>
    <mergeCell ref="C109:N109"/>
    <mergeCell ref="A131:A133"/>
    <mergeCell ref="C131:N131"/>
    <mergeCell ref="C133:N133"/>
    <mergeCell ref="A140:A142"/>
    <mergeCell ref="C140:N140"/>
    <mergeCell ref="C142:N142"/>
    <mergeCell ref="A128:A130"/>
    <mergeCell ref="C128:N128"/>
    <mergeCell ref="C130:N130"/>
    <mergeCell ref="A44:A46"/>
    <mergeCell ref="C44:N44"/>
    <mergeCell ref="C46:N46"/>
    <mergeCell ref="A47:A49"/>
    <mergeCell ref="C47:N47"/>
    <mergeCell ref="A68:A70"/>
    <mergeCell ref="C68:N68"/>
    <mergeCell ref="A59:A61"/>
    <mergeCell ref="C59:N59"/>
    <mergeCell ref="C61:N61"/>
    <mergeCell ref="C70:N70"/>
    <mergeCell ref="E2:N2"/>
    <mergeCell ref="E3:N3"/>
    <mergeCell ref="E4:N4"/>
    <mergeCell ref="R5:S5"/>
    <mergeCell ref="A6:A8"/>
    <mergeCell ref="C6:N6"/>
    <mergeCell ref="C8:N8"/>
    <mergeCell ref="E13:N13"/>
    <mergeCell ref="A56:A58"/>
    <mergeCell ref="C56:N56"/>
    <mergeCell ref="C58:N58"/>
    <mergeCell ref="A26:A28"/>
    <mergeCell ref="C28:N28"/>
    <mergeCell ref="A29:A31"/>
    <mergeCell ref="C29:N29"/>
    <mergeCell ref="C31:N31"/>
    <mergeCell ref="A17:A19"/>
    <mergeCell ref="C17:N17"/>
    <mergeCell ref="C19:N19"/>
    <mergeCell ref="C12:U12"/>
    <mergeCell ref="A41:A43"/>
    <mergeCell ref="C41:N41"/>
    <mergeCell ref="C43:N43"/>
    <mergeCell ref="C26:N26"/>
    <mergeCell ref="A86:A88"/>
    <mergeCell ref="C86:N86"/>
    <mergeCell ref="C88:N88"/>
    <mergeCell ref="A89:A91"/>
    <mergeCell ref="C89:N89"/>
    <mergeCell ref="C91:N91"/>
    <mergeCell ref="A125:A127"/>
    <mergeCell ref="C125:N125"/>
    <mergeCell ref="C127:N127"/>
    <mergeCell ref="A98:A100"/>
    <mergeCell ref="C98:N98"/>
    <mergeCell ref="C100:N100"/>
    <mergeCell ref="A101:A103"/>
    <mergeCell ref="C101:N101"/>
    <mergeCell ref="C103:N103"/>
    <mergeCell ref="A95:A97"/>
    <mergeCell ref="C95:N95"/>
    <mergeCell ref="C97:N97"/>
    <mergeCell ref="A92:A94"/>
    <mergeCell ref="C122:N122"/>
    <mergeCell ref="C124:N12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2" fitToHeight="20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117</vt:i4>
      </vt:variant>
    </vt:vector>
  </HeadingPairs>
  <TitlesOfParts>
    <vt:vector size="129" baseType="lpstr">
      <vt:lpstr>VzorObjekt</vt:lpstr>
      <vt:lpstr>VzorPolozky</vt:lpstr>
      <vt:lpstr>Krycí list</vt:lpstr>
      <vt:lpstr>Rekapitulace</vt:lpstr>
      <vt:lpstr>SK</vt:lpstr>
      <vt:lpstr>ACCESS</vt:lpstr>
      <vt:lpstr>CCTV</vt:lpstr>
      <vt:lpstr>AKTIVNI PRVKY</vt:lpstr>
      <vt:lpstr>EPS</vt:lpstr>
      <vt:lpstr>PZTS</vt:lpstr>
      <vt:lpstr>ZEMNÍ PRÁCE</vt:lpstr>
      <vt:lpstr>VRN</vt:lpstr>
      <vt:lpstr>'Krycí list'!cisloobjektu</vt:lpstr>
      <vt:lpstr>'Krycí list'!cislostavby</vt:lpstr>
      <vt:lpstr>Datum</vt:lpstr>
      <vt:lpstr>ACCESS!DOD</vt:lpstr>
      <vt:lpstr>'AKTIVNI PRVKY'!DOD</vt:lpstr>
      <vt:lpstr>CCTV!DOD</vt:lpstr>
      <vt:lpstr>EPS!DOD</vt:lpstr>
      <vt:lpstr>PZTS!DOD</vt:lpstr>
      <vt:lpstr>'ZEMNÍ PRÁCE'!DOD</vt:lpstr>
      <vt:lpstr>DOD</vt:lpstr>
      <vt:lpstr>ACCESS!dod_del</vt:lpstr>
      <vt:lpstr>'AKTIVNI PRVKY'!dod_del</vt:lpstr>
      <vt:lpstr>CCTV!dod_del</vt:lpstr>
      <vt:lpstr>EPS!dod_del</vt:lpstr>
      <vt:lpstr>PZTS!dod_del</vt:lpstr>
      <vt:lpstr>'ZEMNÍ PRÁCE'!dod_del</vt:lpstr>
      <vt:lpstr>dod_del</vt:lpstr>
      <vt:lpstr>ACCESS!dod_dem</vt:lpstr>
      <vt:lpstr>'AKTIVNI PRVKY'!dod_dem</vt:lpstr>
      <vt:lpstr>CCTV!dod_dem</vt:lpstr>
      <vt:lpstr>EPS!dod_dem</vt:lpstr>
      <vt:lpstr>PZTS!dod_dem</vt:lpstr>
      <vt:lpstr>'ZEMNÍ PRÁCE'!dod_dem</vt:lpstr>
      <vt:lpstr>dod_dem</vt:lpstr>
      <vt:lpstr>ACCESS!dod_kus</vt:lpstr>
      <vt:lpstr>'AKTIVNI PRVKY'!dod_kus</vt:lpstr>
      <vt:lpstr>CCTV!dod_kus</vt:lpstr>
      <vt:lpstr>EPS!dod_kus</vt:lpstr>
      <vt:lpstr>PZTS!dod_kus</vt:lpstr>
      <vt:lpstr>'ZEMNÍ PRÁCE'!dod_kus</vt:lpstr>
      <vt:lpstr>dod_kus</vt:lpstr>
      <vt:lpstr>ACCESS!dod_mat</vt:lpstr>
      <vt:lpstr>'AKTIVNI PRVKY'!dod_mat</vt:lpstr>
      <vt:lpstr>CCTV!dod_mat</vt:lpstr>
      <vt:lpstr>EPS!dod_mat</vt:lpstr>
      <vt:lpstr>PZTS!dod_mat</vt:lpstr>
      <vt:lpstr>'ZEMNÍ PRÁCE'!dod_mat</vt:lpstr>
      <vt:lpstr>dod_mat</vt:lpstr>
      <vt:lpstr>elk</vt:lpstr>
      <vt:lpstr>elkov</vt:lpstr>
      <vt:lpstr>ACCESS!hod</vt:lpstr>
      <vt:lpstr>'AKTIVNI PRVKY'!hod</vt:lpstr>
      <vt:lpstr>CCTV!hod</vt:lpstr>
      <vt:lpstr>EPS!hod</vt:lpstr>
      <vt:lpstr>PZTS!hod</vt:lpstr>
      <vt:lpstr>'ZEMNÍ PRÁCE'!hod</vt:lpstr>
      <vt:lpstr>hod</vt:lpstr>
      <vt:lpstr>ACCESS!hodd</vt:lpstr>
      <vt:lpstr>'AKTIVNI PRVKY'!hodd</vt:lpstr>
      <vt:lpstr>CCTV!hodd</vt:lpstr>
      <vt:lpstr>EPS!hodd</vt:lpstr>
      <vt:lpstr>PZTS!hodd</vt:lpstr>
      <vt:lpstr>'ZEMNÍ PRÁCE'!hodd</vt:lpstr>
      <vt:lpstr>hodd</vt:lpstr>
      <vt:lpstr>JKSO</vt:lpstr>
      <vt:lpstr>MJ</vt:lpstr>
      <vt:lpstr>ACCESS!mon_del</vt:lpstr>
      <vt:lpstr>'AKTIVNI PRVKY'!mon_del</vt:lpstr>
      <vt:lpstr>CCTV!mon_del</vt:lpstr>
      <vt:lpstr>EPS!mon_del</vt:lpstr>
      <vt:lpstr>PZTS!mon_del</vt:lpstr>
      <vt:lpstr>'ZEMNÍ PRÁCE'!mon_del</vt:lpstr>
      <vt:lpstr>mon_del</vt:lpstr>
      <vt:lpstr>ACCESS!mon_dem</vt:lpstr>
      <vt:lpstr>'AKTIVNI PRVKY'!mon_dem</vt:lpstr>
      <vt:lpstr>CCTV!mon_dem</vt:lpstr>
      <vt:lpstr>EPS!mon_dem</vt:lpstr>
      <vt:lpstr>PZTS!mon_dem</vt:lpstr>
      <vt:lpstr>'ZEMNÍ PRÁCE'!mon_dem</vt:lpstr>
      <vt:lpstr>mon_dem</vt:lpstr>
      <vt:lpstr>ACCESS!mon_kus</vt:lpstr>
      <vt:lpstr>'AKTIVNI PRVKY'!mon_kus</vt:lpstr>
      <vt:lpstr>CCTV!mon_kus</vt:lpstr>
      <vt:lpstr>EPS!mon_kus</vt:lpstr>
      <vt:lpstr>PZTS!mon_kus</vt:lpstr>
      <vt:lpstr>'ZEMNÍ PRÁCE'!mon_kus</vt:lpstr>
      <vt:lpstr>mon_kus</vt:lpstr>
      <vt:lpstr>ACCESS!mon_mat</vt:lpstr>
      <vt:lpstr>'AKTIVNI PRVKY'!mon_mat</vt:lpstr>
      <vt:lpstr>CCTV!mon_mat</vt:lpstr>
      <vt:lpstr>EPS!mon_mat</vt:lpstr>
      <vt:lpstr>PZTS!mon_mat</vt:lpstr>
      <vt:lpstr>'ZEMNÍ PRÁCE'!mon_mat</vt:lpstr>
      <vt:lpstr>mon_mat</vt:lpstr>
      <vt:lpstr>ACCESS!MONT</vt:lpstr>
      <vt:lpstr>'AKTIVNI PRVKY'!MONT</vt:lpstr>
      <vt:lpstr>CCTV!MONT</vt:lpstr>
      <vt:lpstr>EPS!MONT</vt:lpstr>
      <vt:lpstr>PZTS!MONT</vt:lpstr>
      <vt:lpstr>'ZEMNÍ PRÁCE'!MONT</vt:lpstr>
      <vt:lpstr>MONT</vt:lpstr>
      <vt:lpstr>'Krycí list'!nazevobjektu</vt:lpstr>
      <vt:lpstr>'Krycí list'!nazevstavby</vt:lpstr>
      <vt:lpstr>Objednatel</vt:lpstr>
      <vt:lpstr>ACCESS!Oblast_tisku</vt:lpstr>
      <vt:lpstr>'AKTIVNI PRVKY'!Oblast_tisku</vt:lpstr>
      <vt:lpstr>CCTV!Oblast_tisku</vt:lpstr>
      <vt:lpstr>EPS!Oblast_tisku</vt:lpstr>
      <vt:lpstr>'Krycí list'!Oblast_tisku</vt:lpstr>
      <vt:lpstr>PZTS!Oblast_tisku</vt:lpstr>
      <vt:lpstr>Rekapitulace!Oblast_tisku</vt:lpstr>
      <vt:lpstr>SK!Oblast_tisku</vt:lpstr>
      <vt:lpstr>VRN!Oblast_tisku</vt:lpstr>
      <vt:lpstr>'ZEMNÍ PRÁCE'!Oblast_tisku</vt:lpstr>
      <vt:lpstr>olym</vt:lpstr>
      <vt:lpstr>olympo</vt:lpstr>
      <vt:lpstr>'Krycí list'!PocetMJ</vt:lpstr>
      <vt:lpstr>Poznamka</vt:lpstr>
      <vt:lpstr>'Krycí list'!Projektant</vt:lpstr>
      <vt:lpstr>'Krycí list'!SazbaDPH1</vt:lpstr>
      <vt:lpstr>'Krycí list'!SazbaDPH2</vt:lpstr>
      <vt:lpstr>tricet</vt:lpstr>
      <vt:lpstr>VRN</vt:lpstr>
      <vt:lpstr>Zakazka</vt:lpstr>
      <vt:lpstr>Zaklad22</vt:lpstr>
      <vt:lpstr>Zaklad5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Musil</dc:creator>
  <cp:lastModifiedBy>KUNCJ</cp:lastModifiedBy>
  <cp:lastPrinted>2019-11-13T14:00:16Z</cp:lastPrinted>
  <dcterms:created xsi:type="dcterms:W3CDTF">2009-04-08T07:15:50Z</dcterms:created>
  <dcterms:modified xsi:type="dcterms:W3CDTF">2020-07-31T12:48:02Z</dcterms:modified>
</cp:coreProperties>
</file>