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3C315600-0EC8-4DB4-AC12-42CA7BF99B47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Naklady'!$A$1:$X$96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0" i="1" l="1"/>
  <c r="I20" i="1" s="1"/>
  <c r="I49" i="1"/>
  <c r="G41" i="1"/>
  <c r="F41" i="1"/>
  <c r="G40" i="1"/>
  <c r="F40" i="1"/>
  <c r="G39" i="1"/>
  <c r="F39" i="1"/>
  <c r="F42" i="1" s="1"/>
  <c r="G23" i="1" s="1"/>
  <c r="G95" i="12"/>
  <c r="BA68" i="12"/>
  <c r="BA36" i="12"/>
  <c r="BA31" i="12"/>
  <c r="BA29" i="12"/>
  <c r="BA27" i="12"/>
  <c r="BA25" i="12"/>
  <c r="BA2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O8" i="12" s="1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9" i="12"/>
  <c r="I19" i="12"/>
  <c r="I18" i="12" s="1"/>
  <c r="K19" i="12"/>
  <c r="K18" i="12" s="1"/>
  <c r="M19" i="12"/>
  <c r="O19" i="12"/>
  <c r="Q19" i="12"/>
  <c r="Q18" i="12" s="1"/>
  <c r="V19" i="12"/>
  <c r="V18" i="12" s="1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O18" i="12" s="1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4" i="12"/>
  <c r="M74" i="12" s="1"/>
  <c r="I74" i="12"/>
  <c r="K74" i="12"/>
  <c r="O74" i="12"/>
  <c r="Q74" i="12"/>
  <c r="V74" i="12"/>
  <c r="G76" i="12"/>
  <c r="I76" i="12"/>
  <c r="K76" i="12"/>
  <c r="M76" i="12"/>
  <c r="O76" i="12"/>
  <c r="Q76" i="12"/>
  <c r="V76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2" i="12"/>
  <c r="I92" i="12"/>
  <c r="K92" i="12"/>
  <c r="M92" i="12"/>
  <c r="O92" i="12"/>
  <c r="Q92" i="12"/>
  <c r="V92" i="12"/>
  <c r="AE95" i="12"/>
  <c r="AF95" i="12"/>
  <c r="I19" i="1"/>
  <c r="I18" i="1"/>
  <c r="I17" i="1"/>
  <c r="I16" i="1"/>
  <c r="G42" i="1"/>
  <c r="G25" i="1" s="1"/>
  <c r="H42" i="1"/>
  <c r="I40" i="1"/>
  <c r="I39" i="1"/>
  <c r="I42" i="1" s="1"/>
  <c r="J41" i="1" s="1"/>
  <c r="I51" i="1" l="1"/>
  <c r="I41" i="1"/>
  <c r="A27" i="1"/>
  <c r="M8" i="12"/>
  <c r="M18" i="12"/>
  <c r="G18" i="12"/>
  <c r="G8" i="12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49" i="1" l="1"/>
  <c r="J51" i="1" s="1"/>
  <c r="J50" i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34E50E26-8E6E-4071-975A-510DC236EA5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66558DC-1512-4CA1-939E-C41BA020DF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<sst xmlns="http://schemas.openxmlformats.org/spreadsheetml/2006/main" count="601" uniqueCount="245">
  <si>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</si>
  <si>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</si>
  <si>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</si>
  <si>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</si>
  <si>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</si>
  <si>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</si>
  <si>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</si>
  <si>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</si>
  <si>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</si>
  <si>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</si>
  <si>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</si>
  <si>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</si>
  <si>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</si>
  <si>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</si>
  <si>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</si>
  <si>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</si>
  <si>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</si>
  <si>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</si>
  <si>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</si>
  <si>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</si>
  <si>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</si>
  <si>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</si>
  <si>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</si>
  <si>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</si>
  <si>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</si>
  <si>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</si>
  <si>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</si>
  <si>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</si>
  <si>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</si>
  <si>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</si>
  <si>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</si>
  <si>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</si>
  <si>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</si>
  <si>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</si>
  <si>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</si>
  <si>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</si>
  <si>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</si>
  <si>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</si>
  <si>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</si>
  <si>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</si>
  <si>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</si>
  <si>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</si>
  <si>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</si>
  <si>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</t>
  </si>
  <si>
    <t>VN+ON</t>
  </si>
  <si>
    <t>00</t>
  </si>
  <si>
    <t>Vedlejší a ostatní náklady</t>
  </si>
  <si>
    <t>Objekt:</t>
  </si>
  <si>
    <t>Rozpočet:</t>
  </si>
  <si>
    <t>PFB190035</t>
  </si>
  <si>
    <t>AREÁL VFU BRNO, OBJEKT 31 - ÚSTAV BIOLOGIE A ZVÍŘAT</t>
  </si>
  <si>
    <t>Veterinární a farmaceutická univerzita Brno</t>
  </si>
  <si>
    <t>Brno</t>
  </si>
  <si>
    <t>62157124</t>
  </si>
  <si>
    <t>CZ62157124</t>
  </si>
  <si>
    <t>PROJECT building s.r.o.</t>
  </si>
  <si>
    <t>Erbenova 375/8</t>
  </si>
  <si>
    <t>Brno-Černá Pole</t>
  </si>
  <si>
    <t>60200</t>
  </si>
  <si>
    <t>47917431</t>
  </si>
  <si>
    <t>CZ47917431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</si>
  <si>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</si>
  <si>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</si>
  <si>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</si>
  <si>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</si>
  <si>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</si>
  <si>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</si>
  <si>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</si>
  <si>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</si>
  <si>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</si>
  <si>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</si>
  <si>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</si>
  <si>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</si>
  <si>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</si>
  <si>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</si>
  <si>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</si>
  <si>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</si>
  <si>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</si>
  <si>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</si>
  <si>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</si>
  <si>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</si>
  <si>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</si>
  <si>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</si>
  <si>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</si>
  <si>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</si>
  <si>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</si>
  <si>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</si>
  <si>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</si>
  <si>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</si>
  <si>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</si>
  <si>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</si>
  <si>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</si>
  <si>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</si>
  <si>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</si>
  <si>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</si>
  <si>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</si>
  <si>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</si>
  <si>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</si>
  <si>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</si>
  <si>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</si>
  <si>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</si>
  <si>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19/ II</t>
  </si>
  <si>
    <t>Indiv</t>
  </si>
  <si>
    <t>Práce</t>
  </si>
  <si>
    <t>POL1_9</t>
  </si>
  <si>
    <t>Veškeré náklady spojené s vybudováním, provozem a odstraněním zařízení staveniště.</t>
  </si>
  <si>
    <t>POP</t>
  </si>
  <si>
    <t>005124010R</t>
  </si>
  <si>
    <t>Koordinační činnost</t>
  </si>
  <si>
    <t>VRN</t>
  </si>
  <si>
    <t>POL99_8</t>
  </si>
  <si>
    <t>vč.zajištění koordinace mezi dodavatelem a provozovateli objektu</t>
  </si>
  <si>
    <t>00521103  1</t>
  </si>
  <si>
    <t>Zaměření stavby před rekonstrukcí, provedení sondážních prací (inž.sítě,instal.šachty,dobetonávky ..</t>
  </si>
  <si>
    <t>m</t>
  </si>
  <si>
    <t>Vlastní</t>
  </si>
  <si>
    <t>00521103  2</t>
  </si>
  <si>
    <t>Doplňkové kamerové zkoušky rozvodů kanalizace</t>
  </si>
  <si>
    <t>POL99_0</t>
  </si>
  <si>
    <t>00521103  3</t>
  </si>
  <si>
    <t>Zaměření inženýrských sítí před výstavbou</t>
  </si>
  <si>
    <t>00521103  4</t>
  </si>
  <si>
    <t>Ochrana stávaj.zpevněné plochy z betonové dlažby pomocí ocelových plátů montáž+demontáž</t>
  </si>
  <si>
    <t>m2</t>
  </si>
  <si>
    <t>00521103  5</t>
  </si>
  <si>
    <t>Užívaní areálových ploch a prostranství-dočasná zpevněná plocha ze silničních panelů</t>
  </si>
  <si>
    <t>004111010R</t>
  </si>
  <si>
    <t xml:space="preserve">Průzkumné práce </t>
  </si>
  <si>
    <t>005211010R</t>
  </si>
  <si>
    <t>Předání a převzetí staveniště</t>
  </si>
  <si>
    <t>POL99_</t>
  </si>
  <si>
    <t>Náklady spojené s účastí zhotovitele na předání a převzetí staveniště.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</si>
  <si>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</si>
  <si>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</si>
  <si>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</si>
  <si>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</si>
  <si>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</si>
  <si>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</si>
  <si>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</si>
  <si>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</si>
  <si>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</si>
  <si>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005231030R</t>
  </si>
  <si>
    <t xml:space="preserve">Zkušební provoz </t>
  </si>
  <si>
    <t>Náklady zhotovitele na účast na zkušebním provozu včetně všech rizik vyplývajících z nutnosti zásahu či úprav zkoušeného zařízení.</t>
  </si>
  <si>
    <t>00524 R</t>
  </si>
  <si>
    <t>Předání a převzetí díla</t>
  </si>
  <si>
    <t>Náklady zhotovitele, které vzniknou v souvislosti s povinnostmi zhotovitele při předání a převzetí díla.</t>
  </si>
  <si>
    <t>005241020R</t>
  </si>
  <si>
    <t xml:space="preserve">Geodetické zaměření skutečného provedení  </t>
  </si>
  <si>
    <t>Náklady na provedení geodetického zaměření skutečného provedení  stavby</t>
  </si>
  <si>
    <t>005241010R</t>
  </si>
  <si>
    <t xml:space="preserve">Dokumentace skutečného provedení </t>
  </si>
  <si>
    <t>005261010R</t>
  </si>
  <si>
    <t>Pojištění dodavatele a pojištění díla</t>
  </si>
  <si>
    <t>POL99_2</t>
  </si>
  <si>
    <t>Náklady spojené s povinným pojištěním dodavatele nebo stavebního díla či jeho části, v rozsahu obchodních podmínek.</t>
  </si>
  <si>
    <t>005281010R</t>
  </si>
  <si>
    <t>Propagace</t>
  </si>
  <si>
    <t>00411102 z</t>
  </si>
  <si>
    <t>Práce inspektora TIČR po dobu stavby včetně vytvoření revize</t>
  </si>
  <si>
    <t>hod</t>
  </si>
  <si>
    <t>004111020R 1</t>
  </si>
  <si>
    <t>Vyrobní dokumentace  hliníkových výrobků a prosklené fasády</t>
  </si>
  <si>
    <t>ks</t>
  </si>
  <si>
    <t>004111020R 2</t>
  </si>
  <si>
    <t>Vyrobní dokumentace  truhlářských,zámečnických a klempířských výrobků</t>
  </si>
  <si>
    <t>004111020R 3</t>
  </si>
  <si>
    <t>Výrobní dokumentace postupu sanace vlhkého zdiva</t>
  </si>
  <si>
    <t>004111020R 4</t>
  </si>
  <si>
    <t>Výrobní dokumentace zastínění a zatemnění</t>
  </si>
  <si>
    <t>004111020R 6</t>
  </si>
  <si>
    <t>Výrobní koordinační dokumentace  - prováděcí  technol.postup bouracích prací SO 001</t>
  </si>
  <si>
    <t>004111020R 7</t>
  </si>
  <si>
    <t>Výrobní dokumentace  výrobků  ocel.konstrukcí</t>
  </si>
  <si>
    <t>004111020R 8</t>
  </si>
  <si>
    <t>Výrobní dokumentace  výrobků  beton.konstrukcí (armovací výkresy atd.)</t>
  </si>
  <si>
    <t>004111020R 9</t>
  </si>
  <si>
    <t>Výrobní dokumentace  -koordinační výkresy profesí všech podlaží SO 001</t>
  </si>
  <si>
    <t>vč.zpracování revize prostupů a stavebních úprav</t>
  </si>
  <si>
    <t xml:space="preserve">004111020R11  </t>
  </si>
  <si>
    <t>004111020R12</t>
  </si>
  <si>
    <t>Vyrobní dokumentace  výrobků vnitřního vybavení</t>
  </si>
  <si>
    <t>004111020R13</t>
  </si>
  <si>
    <t>Kladečská dokumentace dlažeb a obkladů</t>
  </si>
  <si>
    <t>004111020R14</t>
  </si>
  <si>
    <t>Projektová dokumentace skutečného provedení SO 001 - D.1.1 - Stavební část</t>
  </si>
  <si>
    <t>004111020R15</t>
  </si>
  <si>
    <t>Projektová dokumentace skutečného provedení SO 001 - D.1.4.1 Zařízení ÚT</t>
  </si>
  <si>
    <t>004111020R16</t>
  </si>
  <si>
    <t>Projektová dokumentace skutečného provedení SO 001 - D.1.4.3 Zařízení VZT</t>
  </si>
  <si>
    <t>004111020R17</t>
  </si>
  <si>
    <t>Projektová dokumentace skutečného provedení SO 001 - D.1.3 PBŘ</t>
  </si>
  <si>
    <t>004111020R18</t>
  </si>
  <si>
    <t>Projektová dokumentace skutečného provedení SO 001 - D.1.4.5 Zařízení ZTI</t>
  </si>
  <si>
    <t>004111020R19</t>
  </si>
  <si>
    <t>Projektová dokumentace skutečného provedení SO 001 - D.1.4.6 Plynová zařízení</t>
  </si>
  <si>
    <t>004111020R20</t>
  </si>
  <si>
    <t>Projektová dokumentace skutečného provedení SO 001 - D.1.4.7 Zařízení silnoproudu</t>
  </si>
  <si>
    <t>004111020R31</t>
  </si>
  <si>
    <t>Projektová dokumentace skutečného provedení SO 001 - D.1.4.8 Zařízení slaboproudu</t>
  </si>
  <si>
    <t>004111020R34</t>
  </si>
  <si>
    <t>Projektová dokumentace skutečného provedení SO 001 - D.1.4.4 Zařízení MaR</t>
  </si>
  <si>
    <t>004111020R41</t>
  </si>
  <si>
    <t>Projektová dokumentace skutečného provedení  PS02</t>
  </si>
  <si>
    <t>004111020R42</t>
  </si>
  <si>
    <t>Projektová dokumentace skutečného provedení  PS03</t>
  </si>
  <si>
    <t>004111020R43</t>
  </si>
  <si>
    <t>Projektová dokumentace skutečného provedení  PS01</t>
  </si>
  <si>
    <t>004111120R15</t>
  </si>
  <si>
    <t>Náklady spojené se vzorkováním materiálů a výrobků , zákona (klimatizace,VZT...)</t>
  </si>
  <si>
    <t>004111120R35</t>
  </si>
  <si>
    <t>Měření hluku v provozu veškerého technologického vybavení a všechny ostatní závazky vyplývající ze, zákona (klimatizace,VZT...)</t>
  </si>
  <si>
    <t>005211080R a</t>
  </si>
  <si>
    <t>Bezpečnostní a hygienická opatření na staveništi -plán BOZP</t>
  </si>
  <si>
    <t>005211080R b</t>
  </si>
  <si>
    <t>Bezpečnostní a hygienická opatření na staveništi  - Neprůhledné oplocení v.2,0 m včetně bran</t>
  </si>
  <si>
    <t>005231040R a</t>
  </si>
  <si>
    <t>Provozní řády -celkový  SO 001</t>
  </si>
  <si>
    <t>Vypracování požárního a evakuačního plánu</t>
  </si>
  <si>
    <t>005231040R b</t>
  </si>
  <si>
    <t>Provozní řády Požární a evakuační plán objektu SO 001</t>
  </si>
  <si>
    <t>005231040R c</t>
  </si>
  <si>
    <t>Provozní řády - SO 001- Zařízení ÚT</t>
  </si>
  <si>
    <t>vypracování návodů k obsluze, zaškolení obsluhy</t>
  </si>
  <si>
    <t>005231040R d</t>
  </si>
  <si>
    <t>Provozní řády - SO 001 - Zařízení MaR</t>
  </si>
  <si>
    <t>Provozní řád včetně vypracování návodů k obsluze, zaškolení obsluhy</t>
  </si>
  <si>
    <t>005231040R e</t>
  </si>
  <si>
    <t>Provozní řády - SO 001 - Zařízení VZT a chlazení</t>
  </si>
  <si>
    <t>005231040R f</t>
  </si>
  <si>
    <t>Provozní řády - SO 001 - Zařízení ZTI</t>
  </si>
  <si>
    <t>005231040R g</t>
  </si>
  <si>
    <t>Provozní řády - SO 001 - Plynová zařízení</t>
  </si>
  <si>
    <t>005231040R h</t>
  </si>
  <si>
    <t>Provozní řády - SO 001 - Zařízení silnoproudu včetně bleskosvodu</t>
  </si>
  <si>
    <t>005231040R i</t>
  </si>
  <si>
    <t>Provozní řády - SO 001 - Zařízení  slaboproudu</t>
  </si>
  <si>
    <t>005231040R j</t>
  </si>
  <si>
    <t>Provozní řády - PS 01 Laboratorní technologie</t>
  </si>
  <si>
    <t>005231040R k</t>
  </si>
  <si>
    <t>Provozní řády - PS 05 Zařízení vertikální dopravy</t>
  </si>
  <si>
    <t>005231040R l</t>
  </si>
  <si>
    <t>Provozní řády - PS 03 AVT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</si>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</sst>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hnkyvd1i8Il999pk4vE4QNgWfjV5wUN1c9QFjeD8U2q+bjjFjsv6qNht4vm9fqP7amVPJY71gQkWPgCJKiuB8Q==" saltValue="GU5wP12BNX0IsTy0L23iv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D15" sqref="D15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5">
      <c r="A4" s="104">
        <v>3049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53</v>
      </c>
      <c r="J5" s="8"/>
    </row>
    <row r="6" spans="1:15" ht="15.75" customHeight="1" x14ac:dyDescent="0.25">
      <c r="A6" s="2"/>
      <c r="B6" s="27"/>
      <c r="C6" s="52"/>
      <c r="D6" s="107"/>
      <c r="E6" s="88"/>
      <c r="F6" s="88"/>
      <c r="G6" s="88"/>
      <c r="H6" s="18" t="s">
        <v>34</v>
      </c>
      <c r="I6" s="127" t="s">
        <v>54</v>
      </c>
      <c r="J6" s="8"/>
    </row>
    <row r="7" spans="1:15" ht="15.75" customHeight="1" x14ac:dyDescent="0.25">
      <c r="A7" s="2"/>
      <c r="B7" s="28"/>
      <c r="C7" s="53"/>
      <c r="D7" s="105"/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06" t="s">
        <v>55</v>
      </c>
      <c r="H8" s="18" t="s">
        <v>40</v>
      </c>
      <c r="I8" s="127" t="s">
        <v>59</v>
      </c>
      <c r="J8" s="8"/>
    </row>
    <row r="9" spans="1:15" ht="15.75" hidden="1" customHeight="1" x14ac:dyDescent="0.25">
      <c r="A9" s="2"/>
      <c r="B9" s="2"/>
      <c r="D9" s="106" t="s">
        <v>56</v>
      </c>
      <c r="H9" s="18" t="s">
        <v>34</v>
      </c>
      <c r="I9" s="127" t="s">
        <v>60</v>
      </c>
      <c r="J9" s="8"/>
    </row>
    <row r="10" spans="1:15" ht="15.75" hidden="1" customHeight="1" x14ac:dyDescent="0.25">
      <c r="A10" s="2"/>
      <c r="B10" s="34"/>
      <c r="C10" s="53"/>
      <c r="D10" s="105" t="s">
        <v>58</v>
      </c>
      <c r="E10" s="128" t="s">
        <v>57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7"/>
      <c r="C12" s="52"/>
      <c r="D12" s="130"/>
      <c r="E12" s="130"/>
      <c r="F12" s="130"/>
      <c r="G12" s="130"/>
      <c r="H12" s="18" t="s">
        <v>34</v>
      </c>
      <c r="I12" s="135"/>
      <c r="J12" s="8"/>
    </row>
    <row r="13" spans="1:15" ht="15.75" customHeight="1" x14ac:dyDescent="0.25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200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SUMIF(F49:F50,A16,I49:I50)+SUMIF(F49:F50,"PSU",I49:I50)</f>
        <v>0</v>
      </c>
      <c r="J16" s="81"/>
    </row>
    <row r="17" spans="1:10" ht="23.25" customHeight="1" x14ac:dyDescent="0.25">
      <c r="A17" s="200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SUMIF(F49:F50,A17,I49:I50)</f>
        <v>0</v>
      </c>
      <c r="J17" s="81"/>
    </row>
    <row r="18" spans="1:10" ht="23.25" customHeight="1" x14ac:dyDescent="0.25">
      <c r="A18" s="200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SUMIF(F49:F50,A18,I49:I50)</f>
        <v>0</v>
      </c>
      <c r="J18" s="81"/>
    </row>
    <row r="19" spans="1:10" ht="23.25" customHeight="1" x14ac:dyDescent="0.25">
      <c r="A19" s="200" t="s">
        <v>67</v>
      </c>
      <c r="B19" s="37" t="s">
        <v>27</v>
      </c>
      <c r="C19" s="58"/>
      <c r="D19" s="59"/>
      <c r="E19" s="79"/>
      <c r="F19" s="80"/>
      <c r="G19" s="79"/>
      <c r="H19" s="80"/>
      <c r="I19" s="79">
        <f>SUMIF(F49:F50,A19,I49:I50)</f>
        <v>0</v>
      </c>
      <c r="J19" s="81"/>
    </row>
    <row r="20" spans="1:10" ht="23.25" customHeight="1" x14ac:dyDescent="0.25">
      <c r="A20" s="200" t="s">
        <v>68</v>
      </c>
      <c r="B20" s="37" t="s">
        <v>28</v>
      </c>
      <c r="C20" s="58"/>
      <c r="D20" s="59"/>
      <c r="E20" s="79"/>
      <c r="F20" s="80"/>
      <c r="G20" s="79"/>
      <c r="H20" s="80"/>
      <c r="I20" s="79">
        <f>SUMIF(F49:F50,A20,I49:I50)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3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5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5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5">
      <c r="A39" s="138">
        <v>1</v>
      </c>
      <c r="B39" s="149" t="s">
        <v>61</v>
      </c>
      <c r="C39" s="150"/>
      <c r="D39" s="150"/>
      <c r="E39" s="150"/>
      <c r="F39" s="151">
        <f>'00 0 Naklady'!AE95</f>
        <v>0</v>
      </c>
      <c r="G39" s="152">
        <f>'00 0 Naklady'!AF95</f>
        <v>0</v>
      </c>
      <c r="H39" s="153"/>
      <c r="I39" s="154">
        <f>F39+G39+H39</f>
        <v>0</v>
      </c>
      <c r="J39" s="155" t="str">
        <f>IF(CenaCelkemVypocet=0,"",I39/CenaCelkemVypocet*100)</f>
        <v/>
      </c>
    </row>
    <row r="40" spans="1:10" ht="25.5" hidden="1" customHeight="1" x14ac:dyDescent="0.25">
      <c r="A40" s="138">
        <v>2</v>
      </c>
      <c r="B40" s="156"/>
      <c r="C40" s="157" t="s">
        <v>62</v>
      </c>
      <c r="D40" s="157"/>
      <c r="E40" s="157"/>
      <c r="F40" s="158">
        <f>'00 0 Naklady'!AE95</f>
        <v>0</v>
      </c>
      <c r="G40" s="159">
        <f>'00 0 Naklady'!AF95</f>
        <v>0</v>
      </c>
      <c r="H40" s="159"/>
      <c r="I40" s="160">
        <f>F40+G40+H40</f>
        <v>0</v>
      </c>
      <c r="J40" s="161" t="str">
        <f>IF(CenaCelkemVypocet=0,"",I40/CenaCelkemVypocet*100)</f>
        <v/>
      </c>
    </row>
    <row r="41" spans="1:10" ht="25.5" hidden="1" customHeight="1" x14ac:dyDescent="0.25">
      <c r="A41" s="138">
        <v>3</v>
      </c>
      <c r="B41" s="162" t="s">
        <v>43</v>
      </c>
      <c r="C41" s="150" t="s">
        <v>44</v>
      </c>
      <c r="D41" s="150"/>
      <c r="E41" s="150"/>
      <c r="F41" s="163">
        <f>'00 0 Naklady'!AE95</f>
        <v>0</v>
      </c>
      <c r="G41" s="153">
        <f>'00 0 Naklady'!AF95</f>
        <v>0</v>
      </c>
      <c r="H41" s="153"/>
      <c r="I41" s="154">
        <f>F41+G41+H41</f>
        <v>0</v>
      </c>
      <c r="J41" s="155" t="str">
        <f>IF(CenaCelkemVypocet=0,"",I41/CenaCelkemVypocet*100)</f>
        <v/>
      </c>
    </row>
    <row r="42" spans="1:10" ht="25.5" hidden="1" customHeight="1" x14ac:dyDescent="0.25">
      <c r="A42" s="138"/>
      <c r="B42" s="164" t="s">
        <v>63</v>
      </c>
      <c r="C42" s="165"/>
      <c r="D42" s="165"/>
      <c r="E42" s="165"/>
      <c r="F42" s="166">
        <f>SUMIF(A39:A41,"=1",F39:F41)</f>
        <v>0</v>
      </c>
      <c r="G42" s="167">
        <f>SUMIF(A39:A41,"=1",G39:G41)</f>
        <v>0</v>
      </c>
      <c r="H42" s="167">
        <f>SUMIF(A39:A41,"=1",H39:H41)</f>
        <v>0</v>
      </c>
      <c r="I42" s="168">
        <f>SUMIF(A39:A41,"=1",I39:I41)</f>
        <v>0</v>
      </c>
      <c r="J42" s="169">
        <f>SUMIF(A39:A41,"=1",J39:J41)</f>
        <v>0</v>
      </c>
    </row>
    <row r="46" spans="1:10" ht="15.6" x14ac:dyDescent="0.3">
      <c r="B46" s="180" t="s">
        <v>65</v>
      </c>
    </row>
    <row r="48" spans="1:10" ht="25.5" customHeight="1" x14ac:dyDescent="0.25">
      <c r="A48" s="182"/>
      <c r="B48" s="185" t="s">
        <v>17</v>
      </c>
      <c r="C48" s="185" t="s">
        <v>5</v>
      </c>
      <c r="D48" s="186"/>
      <c r="E48" s="186"/>
      <c r="F48" s="187" t="s">
        <v>66</v>
      </c>
      <c r="G48" s="187"/>
      <c r="H48" s="187"/>
      <c r="I48" s="187" t="s">
        <v>29</v>
      </c>
      <c r="J48" s="187" t="s">
        <v>0</v>
      </c>
    </row>
    <row r="49" spans="1:10" ht="36.75" customHeight="1" x14ac:dyDescent="0.25">
      <c r="A49" s="183"/>
      <c r="B49" s="188" t="s">
        <v>67</v>
      </c>
      <c r="C49" s="189" t="s">
        <v>27</v>
      </c>
      <c r="D49" s="190"/>
      <c r="E49" s="190"/>
      <c r="F49" s="196" t="s">
        <v>67</v>
      </c>
      <c r="G49" s="197"/>
      <c r="H49" s="197"/>
      <c r="I49" s="197">
        <f>'00 0 Naklady'!G8</f>
        <v>0</v>
      </c>
      <c r="J49" s="194" t="str">
        <f>IF(I51=0,"",I49/I51*100)</f>
        <v/>
      </c>
    </row>
    <row r="50" spans="1:10" ht="36.75" customHeight="1" x14ac:dyDescent="0.25">
      <c r="A50" s="183"/>
      <c r="B50" s="188" t="s">
        <v>68</v>
      </c>
      <c r="C50" s="189" t="s">
        <v>28</v>
      </c>
      <c r="D50" s="190"/>
      <c r="E50" s="190"/>
      <c r="F50" s="196" t="s">
        <v>68</v>
      </c>
      <c r="G50" s="197"/>
      <c r="H50" s="197"/>
      <c r="I50" s="197">
        <f>'00 0 Naklady'!G18</f>
        <v>0</v>
      </c>
      <c r="J50" s="194" t="str">
        <f>IF(I51=0,"",I50/I51*100)</f>
        <v/>
      </c>
    </row>
    <row r="51" spans="1:10" ht="25.5" customHeight="1" x14ac:dyDescent="0.25">
      <c r="A51" s="184"/>
      <c r="B51" s="191" t="s">
        <v>1</v>
      </c>
      <c r="C51" s="192"/>
      <c r="D51" s="193"/>
      <c r="E51" s="193"/>
      <c r="F51" s="198"/>
      <c r="G51" s="199"/>
      <c r="H51" s="199"/>
      <c r="I51" s="199">
        <f>SUM(I49:I50)</f>
        <v>0</v>
      </c>
      <c r="J51" s="195">
        <f>SUM(J49:J50)</f>
        <v>0</v>
      </c>
    </row>
    <row r="52" spans="1:10" x14ac:dyDescent="0.25">
      <c r="F52" s="136"/>
      <c r="G52" s="136"/>
      <c r="H52" s="136"/>
      <c r="I52" s="136"/>
      <c r="J52" s="137"/>
    </row>
    <row r="53" spans="1:10" x14ac:dyDescent="0.25">
      <c r="F53" s="136"/>
      <c r="G53" s="136"/>
      <c r="H53" s="136"/>
      <c r="I53" s="136"/>
      <c r="J53" s="137"/>
    </row>
    <row r="54" spans="1:10" x14ac:dyDescent="0.25">
      <c r="F54" s="136"/>
      <c r="G54" s="136"/>
      <c r="H54" s="136"/>
      <c r="I54" s="136"/>
      <c r="J54" s="137"/>
    </row>
  </sheetData>
  <sheetProtection algorithmName="SHA-512" hashValue="riU52YXoXIdpEfX2cuspl5uB1R8faag1yK07kltnuCwFB8UhT13aIlX96ejrEuGudd4VvWiuXa5xhYZep5pSgg==" saltValue="eyhIEkVmV0wZeKY0374ze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bO2tIlD/Y46oEXb1olakBXOeWxsuQwTey3oK+p6IFpinb2I/XvI8Wjw4wGNch49VguArvDH/hPGOMGQ3nKivYg==" saltValue="dKKysfs0bjC0nZKrEHWR7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E3335-D154-4333-92DA-AB92BD7D838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1" t="s">
        <v>69</v>
      </c>
      <c r="B1" s="201"/>
      <c r="C1" s="201"/>
      <c r="D1" s="201"/>
      <c r="E1" s="201"/>
      <c r="F1" s="201"/>
      <c r="G1" s="201"/>
      <c r="AG1" t="s">
        <v>70</v>
      </c>
    </row>
    <row r="2" spans="1:60" ht="25.05" customHeight="1" x14ac:dyDescent="0.25">
      <c r="A2" s="202" t="s">
        <v>7</v>
      </c>
      <c r="B2" s="48" t="s">
        <v>49</v>
      </c>
      <c r="C2" s="205" t="s">
        <v>50</v>
      </c>
      <c r="D2" s="203"/>
      <c r="E2" s="203"/>
      <c r="F2" s="203"/>
      <c r="G2" s="204"/>
      <c r="AG2" t="s">
        <v>71</v>
      </c>
    </row>
    <row r="3" spans="1:60" ht="25.05" customHeight="1" x14ac:dyDescent="0.25">
      <c r="A3" s="202" t="s">
        <v>8</v>
      </c>
      <c r="B3" s="48" t="s">
        <v>45</v>
      </c>
      <c r="C3" s="205" t="s">
        <v>46</v>
      </c>
      <c r="D3" s="203"/>
      <c r="E3" s="203"/>
      <c r="F3" s="203"/>
      <c r="G3" s="204"/>
      <c r="AC3" s="181" t="s">
        <v>72</v>
      </c>
      <c r="AG3" t="s">
        <v>73</v>
      </c>
    </row>
    <row r="4" spans="1:60" ht="25.05" customHeight="1" x14ac:dyDescent="0.25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74</v>
      </c>
    </row>
    <row r="5" spans="1:60" x14ac:dyDescent="0.25">
      <c r="D5" s="10"/>
    </row>
    <row r="6" spans="1:60" ht="39.6" x14ac:dyDescent="0.25">
      <c r="A6" s="212" t="s">
        <v>75</v>
      </c>
      <c r="B6" s="214" t="s">
        <v>76</v>
      </c>
      <c r="C6" s="214" t="s">
        <v>77</v>
      </c>
      <c r="D6" s="213" t="s">
        <v>78</v>
      </c>
      <c r="E6" s="212" t="s">
        <v>79</v>
      </c>
      <c r="F6" s="211" t="s">
        <v>80</v>
      </c>
      <c r="G6" s="212" t="s">
        <v>29</v>
      </c>
      <c r="H6" s="215" t="s">
        <v>30</v>
      </c>
      <c r="I6" s="215" t="s">
        <v>81</v>
      </c>
      <c r="J6" s="215" t="s">
        <v>31</v>
      </c>
      <c r="K6" s="215" t="s">
        <v>82</v>
      </c>
      <c r="L6" s="215" t="s">
        <v>83</v>
      </c>
      <c r="M6" s="215" t="s">
        <v>84</v>
      </c>
      <c r="N6" s="215" t="s">
        <v>85</v>
      </c>
      <c r="O6" s="215" t="s">
        <v>86</v>
      </c>
      <c r="P6" s="215" t="s">
        <v>87</v>
      </c>
      <c r="Q6" s="215" t="s">
        <v>88</v>
      </c>
      <c r="R6" s="215" t="s">
        <v>89</v>
      </c>
      <c r="S6" s="215" t="s">
        <v>90</v>
      </c>
      <c r="T6" s="215" t="s">
        <v>91</v>
      </c>
      <c r="U6" s="215" t="s">
        <v>92</v>
      </c>
      <c r="V6" s="215" t="s">
        <v>93</v>
      </c>
      <c r="W6" s="215" t="s">
        <v>94</v>
      </c>
      <c r="X6" s="215" t="s">
        <v>95</v>
      </c>
    </row>
    <row r="7" spans="1:60" hidden="1" x14ac:dyDescent="0.25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</row>
    <row r="8" spans="1:60" x14ac:dyDescent="0.25">
      <c r="A8" s="227" t="s">
        <v>96</v>
      </c>
      <c r="B8" s="228" t="s">
        <v>67</v>
      </c>
      <c r="C8" s="250" t="s">
        <v>27</v>
      </c>
      <c r="D8" s="229"/>
      <c r="E8" s="230"/>
      <c r="F8" s="231"/>
      <c r="G8" s="231">
        <f>SUMIF(AG9:AG17,"&lt;&gt;NOR",G9:G17)</f>
        <v>0</v>
      </c>
      <c r="H8" s="231"/>
      <c r="I8" s="231">
        <f>SUM(I9:I17)</f>
        <v>0</v>
      </c>
      <c r="J8" s="231"/>
      <c r="K8" s="231">
        <f>SUM(K9:K17)</f>
        <v>0</v>
      </c>
      <c r="L8" s="231"/>
      <c r="M8" s="231">
        <f>SUM(M9:M17)</f>
        <v>0</v>
      </c>
      <c r="N8" s="231"/>
      <c r="O8" s="231">
        <f>SUM(O9:O17)</f>
        <v>0</v>
      </c>
      <c r="P8" s="231"/>
      <c r="Q8" s="231">
        <f>SUM(Q9:Q17)</f>
        <v>0</v>
      </c>
      <c r="R8" s="231"/>
      <c r="S8" s="231"/>
      <c r="T8" s="232"/>
      <c r="U8" s="226"/>
      <c r="V8" s="226">
        <f>SUM(V9:V17)</f>
        <v>0</v>
      </c>
      <c r="W8" s="226"/>
      <c r="X8" s="226"/>
      <c r="AG8" t="s">
        <v>97</v>
      </c>
    </row>
    <row r="9" spans="1:60" outlineLevel="1" x14ac:dyDescent="0.25">
      <c r="A9" s="233">
        <v>1</v>
      </c>
      <c r="B9" s="234" t="s">
        <v>98</v>
      </c>
      <c r="C9" s="251" t="s">
        <v>99</v>
      </c>
      <c r="D9" s="235" t="s">
        <v>100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 t="s">
        <v>101</v>
      </c>
      <c r="T9" s="239" t="s">
        <v>102</v>
      </c>
      <c r="U9" s="225">
        <v>0</v>
      </c>
      <c r="V9" s="225">
        <f>ROUND(E9*U9,2)</f>
        <v>0</v>
      </c>
      <c r="W9" s="225"/>
      <c r="X9" s="225" t="s">
        <v>103</v>
      </c>
      <c r="Y9" s="216"/>
      <c r="Z9" s="216"/>
      <c r="AA9" s="216"/>
      <c r="AB9" s="216"/>
      <c r="AC9" s="216"/>
      <c r="AD9" s="216"/>
      <c r="AE9" s="216"/>
      <c r="AF9" s="216"/>
      <c r="AG9" s="216" t="s">
        <v>104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5">
      <c r="A10" s="223"/>
      <c r="B10" s="224"/>
      <c r="C10" s="252" t="s">
        <v>105</v>
      </c>
      <c r="D10" s="240"/>
      <c r="E10" s="240"/>
      <c r="F10" s="240"/>
      <c r="G10" s="240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6"/>
      <c r="Z10" s="216"/>
      <c r="AA10" s="216"/>
      <c r="AB10" s="216"/>
      <c r="AC10" s="216"/>
      <c r="AD10" s="216"/>
      <c r="AE10" s="216"/>
      <c r="AF10" s="216"/>
      <c r="AG10" s="216" t="s">
        <v>106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1" x14ac:dyDescent="0.25">
      <c r="A11" s="233">
        <v>2</v>
      </c>
      <c r="B11" s="234" t="s">
        <v>107</v>
      </c>
      <c r="C11" s="251" t="s">
        <v>108</v>
      </c>
      <c r="D11" s="235" t="s">
        <v>100</v>
      </c>
      <c r="E11" s="236">
        <v>1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8"/>
      <c r="S11" s="238" t="s">
        <v>101</v>
      </c>
      <c r="T11" s="239" t="s">
        <v>102</v>
      </c>
      <c r="U11" s="225">
        <v>0</v>
      </c>
      <c r="V11" s="225">
        <f>ROUND(E11*U11,2)</f>
        <v>0</v>
      </c>
      <c r="W11" s="225"/>
      <c r="X11" s="225" t="s">
        <v>109</v>
      </c>
      <c r="Y11" s="216"/>
      <c r="Z11" s="216"/>
      <c r="AA11" s="216"/>
      <c r="AB11" s="216"/>
      <c r="AC11" s="216"/>
      <c r="AD11" s="216"/>
      <c r="AE11" s="216"/>
      <c r="AF11" s="216"/>
      <c r="AG11" s="216" t="s">
        <v>110</v>
      </c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5">
      <c r="A12" s="223"/>
      <c r="B12" s="224"/>
      <c r="C12" s="252" t="s">
        <v>111</v>
      </c>
      <c r="D12" s="240"/>
      <c r="E12" s="240"/>
      <c r="F12" s="240"/>
      <c r="G12" s="240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16"/>
      <c r="Z12" s="216"/>
      <c r="AA12" s="216"/>
      <c r="AB12" s="216"/>
      <c r="AC12" s="216"/>
      <c r="AD12" s="216"/>
      <c r="AE12" s="216"/>
      <c r="AF12" s="216"/>
      <c r="AG12" s="216" t="s">
        <v>106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20.399999999999999" outlineLevel="1" x14ac:dyDescent="0.25">
      <c r="A13" s="241">
        <v>3</v>
      </c>
      <c r="B13" s="242" t="s">
        <v>112</v>
      </c>
      <c r="C13" s="253" t="s">
        <v>113</v>
      </c>
      <c r="D13" s="243" t="s">
        <v>114</v>
      </c>
      <c r="E13" s="244">
        <v>100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6"/>
      <c r="S13" s="246" t="s">
        <v>115</v>
      </c>
      <c r="T13" s="247" t="s">
        <v>102</v>
      </c>
      <c r="U13" s="225">
        <v>0</v>
      </c>
      <c r="V13" s="225">
        <f>ROUND(E13*U13,2)</f>
        <v>0</v>
      </c>
      <c r="W13" s="225"/>
      <c r="X13" s="225" t="s">
        <v>109</v>
      </c>
      <c r="Y13" s="216"/>
      <c r="Z13" s="216"/>
      <c r="AA13" s="216"/>
      <c r="AB13" s="216"/>
      <c r="AC13" s="216"/>
      <c r="AD13" s="216"/>
      <c r="AE13" s="216"/>
      <c r="AF13" s="216"/>
      <c r="AG13" s="216" t="s">
        <v>110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 x14ac:dyDescent="0.25">
      <c r="A14" s="241">
        <v>4</v>
      </c>
      <c r="B14" s="242" t="s">
        <v>116</v>
      </c>
      <c r="C14" s="253" t="s">
        <v>117</v>
      </c>
      <c r="D14" s="243" t="s">
        <v>114</v>
      </c>
      <c r="E14" s="244">
        <v>120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6">
        <v>0</v>
      </c>
      <c r="O14" s="246">
        <f>ROUND(E14*N14,2)</f>
        <v>0</v>
      </c>
      <c r="P14" s="246">
        <v>0</v>
      </c>
      <c r="Q14" s="246">
        <f>ROUND(E14*P14,2)</f>
        <v>0</v>
      </c>
      <c r="R14" s="246"/>
      <c r="S14" s="246" t="s">
        <v>115</v>
      </c>
      <c r="T14" s="247" t="s">
        <v>102</v>
      </c>
      <c r="U14" s="225">
        <v>0</v>
      </c>
      <c r="V14" s="225">
        <f>ROUND(E14*U14,2)</f>
        <v>0</v>
      </c>
      <c r="W14" s="225"/>
      <c r="X14" s="225" t="s">
        <v>109</v>
      </c>
      <c r="Y14" s="216"/>
      <c r="Z14" s="216"/>
      <c r="AA14" s="216"/>
      <c r="AB14" s="216"/>
      <c r="AC14" s="216"/>
      <c r="AD14" s="216"/>
      <c r="AE14" s="216"/>
      <c r="AF14" s="216"/>
      <c r="AG14" s="216" t="s">
        <v>118</v>
      </c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5">
      <c r="A15" s="241">
        <v>5</v>
      </c>
      <c r="B15" s="242" t="s">
        <v>119</v>
      </c>
      <c r="C15" s="253" t="s">
        <v>120</v>
      </c>
      <c r="D15" s="243" t="s">
        <v>100</v>
      </c>
      <c r="E15" s="244">
        <v>1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6">
        <v>0</v>
      </c>
      <c r="O15" s="246">
        <f>ROUND(E15*N15,2)</f>
        <v>0</v>
      </c>
      <c r="P15" s="246">
        <v>0</v>
      </c>
      <c r="Q15" s="246">
        <f>ROUND(E15*P15,2)</f>
        <v>0</v>
      </c>
      <c r="R15" s="246"/>
      <c r="S15" s="246" t="s">
        <v>115</v>
      </c>
      <c r="T15" s="247" t="s">
        <v>102</v>
      </c>
      <c r="U15" s="225">
        <v>0</v>
      </c>
      <c r="V15" s="225">
        <f>ROUND(E15*U15,2)</f>
        <v>0</v>
      </c>
      <c r="W15" s="225"/>
      <c r="X15" s="225" t="s">
        <v>109</v>
      </c>
      <c r="Y15" s="216"/>
      <c r="Z15" s="216"/>
      <c r="AA15" s="216"/>
      <c r="AB15" s="216"/>
      <c r="AC15" s="216"/>
      <c r="AD15" s="216"/>
      <c r="AE15" s="216"/>
      <c r="AF15" s="216"/>
      <c r="AG15" s="216" t="s">
        <v>110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 x14ac:dyDescent="0.25">
      <c r="A16" s="241">
        <v>6</v>
      </c>
      <c r="B16" s="242" t="s">
        <v>121</v>
      </c>
      <c r="C16" s="253" t="s">
        <v>122</v>
      </c>
      <c r="D16" s="243" t="s">
        <v>123</v>
      </c>
      <c r="E16" s="244">
        <v>100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6">
        <v>0</v>
      </c>
      <c r="O16" s="246">
        <f>ROUND(E16*N16,2)</f>
        <v>0</v>
      </c>
      <c r="P16" s="246">
        <v>0</v>
      </c>
      <c r="Q16" s="246">
        <f>ROUND(E16*P16,2)</f>
        <v>0</v>
      </c>
      <c r="R16" s="246"/>
      <c r="S16" s="246" t="s">
        <v>115</v>
      </c>
      <c r="T16" s="247" t="s">
        <v>102</v>
      </c>
      <c r="U16" s="225">
        <v>0</v>
      </c>
      <c r="V16" s="225">
        <f>ROUND(E16*U16,2)</f>
        <v>0</v>
      </c>
      <c r="W16" s="225"/>
      <c r="X16" s="225" t="s">
        <v>109</v>
      </c>
      <c r="Y16" s="216"/>
      <c r="Z16" s="216"/>
      <c r="AA16" s="216"/>
      <c r="AB16" s="216"/>
      <c r="AC16" s="216"/>
      <c r="AD16" s="216"/>
      <c r="AE16" s="216"/>
      <c r="AF16" s="216"/>
      <c r="AG16" s="216" t="s">
        <v>110</v>
      </c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1" x14ac:dyDescent="0.25">
      <c r="A17" s="241">
        <v>7</v>
      </c>
      <c r="B17" s="242" t="s">
        <v>124</v>
      </c>
      <c r="C17" s="253" t="s">
        <v>125</v>
      </c>
      <c r="D17" s="243" t="s">
        <v>123</v>
      </c>
      <c r="E17" s="244">
        <v>150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6">
        <v>0</v>
      </c>
      <c r="O17" s="246">
        <f>ROUND(E17*N17,2)</f>
        <v>0</v>
      </c>
      <c r="P17" s="246">
        <v>0</v>
      </c>
      <c r="Q17" s="246">
        <f>ROUND(E17*P17,2)</f>
        <v>0</v>
      </c>
      <c r="R17" s="246"/>
      <c r="S17" s="246" t="s">
        <v>115</v>
      </c>
      <c r="T17" s="247" t="s">
        <v>102</v>
      </c>
      <c r="U17" s="225">
        <v>0</v>
      </c>
      <c r="V17" s="225">
        <f>ROUND(E17*U17,2)</f>
        <v>0</v>
      </c>
      <c r="W17" s="225"/>
      <c r="X17" s="225" t="s">
        <v>109</v>
      </c>
      <c r="Y17" s="216"/>
      <c r="Z17" s="216"/>
      <c r="AA17" s="216"/>
      <c r="AB17" s="216"/>
      <c r="AC17" s="216"/>
      <c r="AD17" s="216"/>
      <c r="AE17" s="216"/>
      <c r="AF17" s="216"/>
      <c r="AG17" s="216" t="s">
        <v>110</v>
      </c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x14ac:dyDescent="0.25">
      <c r="A18" s="227" t="s">
        <v>96</v>
      </c>
      <c r="B18" s="228" t="s">
        <v>68</v>
      </c>
      <c r="C18" s="250" t="s">
        <v>28</v>
      </c>
      <c r="D18" s="229"/>
      <c r="E18" s="230"/>
      <c r="F18" s="231"/>
      <c r="G18" s="231">
        <f>SUMIF(AG19:AG93,"&lt;&gt;NOR",G19:G93)</f>
        <v>0</v>
      </c>
      <c r="H18" s="231"/>
      <c r="I18" s="231">
        <f>SUM(I19:I93)</f>
        <v>0</v>
      </c>
      <c r="J18" s="231"/>
      <c r="K18" s="231">
        <f>SUM(K19:K93)</f>
        <v>0</v>
      </c>
      <c r="L18" s="231"/>
      <c r="M18" s="231">
        <f>SUM(M19:M93)</f>
        <v>0</v>
      </c>
      <c r="N18" s="231"/>
      <c r="O18" s="231">
        <f>SUM(O19:O93)</f>
        <v>0</v>
      </c>
      <c r="P18" s="231"/>
      <c r="Q18" s="231">
        <f>SUM(Q19:Q93)</f>
        <v>0</v>
      </c>
      <c r="R18" s="231"/>
      <c r="S18" s="231"/>
      <c r="T18" s="232"/>
      <c r="U18" s="226"/>
      <c r="V18" s="226">
        <f>SUM(V19:V93)</f>
        <v>0</v>
      </c>
      <c r="W18" s="226"/>
      <c r="X18" s="226"/>
      <c r="AG18" t="s">
        <v>97</v>
      </c>
    </row>
    <row r="19" spans="1:60" outlineLevel="1" x14ac:dyDescent="0.25">
      <c r="A19" s="241">
        <v>8</v>
      </c>
      <c r="B19" s="242" t="s">
        <v>126</v>
      </c>
      <c r="C19" s="253" t="s">
        <v>127</v>
      </c>
      <c r="D19" s="243" t="s">
        <v>100</v>
      </c>
      <c r="E19" s="244">
        <v>1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6">
        <v>0</v>
      </c>
      <c r="O19" s="246">
        <f>ROUND(E19*N19,2)</f>
        <v>0</v>
      </c>
      <c r="P19" s="246">
        <v>0</v>
      </c>
      <c r="Q19" s="246">
        <f>ROUND(E19*P19,2)</f>
        <v>0</v>
      </c>
      <c r="R19" s="246"/>
      <c r="S19" s="246" t="s">
        <v>101</v>
      </c>
      <c r="T19" s="247" t="s">
        <v>102</v>
      </c>
      <c r="U19" s="225">
        <v>0</v>
      </c>
      <c r="V19" s="225">
        <f>ROUND(E19*U19,2)</f>
        <v>0</v>
      </c>
      <c r="W19" s="225"/>
      <c r="X19" s="225" t="s">
        <v>109</v>
      </c>
      <c r="Y19" s="216"/>
      <c r="Z19" s="216"/>
      <c r="AA19" s="216"/>
      <c r="AB19" s="216"/>
      <c r="AC19" s="216"/>
      <c r="AD19" s="216"/>
      <c r="AE19" s="216"/>
      <c r="AF19" s="216"/>
      <c r="AG19" s="216" t="s">
        <v>110</v>
      </c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 x14ac:dyDescent="0.25">
      <c r="A20" s="233">
        <v>9</v>
      </c>
      <c r="B20" s="234" t="s">
        <v>128</v>
      </c>
      <c r="C20" s="251" t="s">
        <v>129</v>
      </c>
      <c r="D20" s="235" t="s">
        <v>100</v>
      </c>
      <c r="E20" s="236">
        <v>1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38"/>
      <c r="S20" s="238" t="s">
        <v>101</v>
      </c>
      <c r="T20" s="239" t="s">
        <v>102</v>
      </c>
      <c r="U20" s="225">
        <v>0</v>
      </c>
      <c r="V20" s="225">
        <f>ROUND(E20*U20,2)</f>
        <v>0</v>
      </c>
      <c r="W20" s="225"/>
      <c r="X20" s="225" t="s">
        <v>109</v>
      </c>
      <c r="Y20" s="216"/>
      <c r="Z20" s="216"/>
      <c r="AA20" s="216"/>
      <c r="AB20" s="216"/>
      <c r="AC20" s="216"/>
      <c r="AD20" s="216"/>
      <c r="AE20" s="216"/>
      <c r="AF20" s="216"/>
      <c r="AG20" s="216" t="s">
        <v>130</v>
      </c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 x14ac:dyDescent="0.25">
      <c r="A21" s="223"/>
      <c r="B21" s="224"/>
      <c r="C21" s="252" t="s">
        <v>131</v>
      </c>
      <c r="D21" s="240"/>
      <c r="E21" s="240"/>
      <c r="F21" s="240"/>
      <c r="G21" s="240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16"/>
      <c r="Z21" s="216"/>
      <c r="AA21" s="216"/>
      <c r="AB21" s="216"/>
      <c r="AC21" s="216"/>
      <c r="AD21" s="216"/>
      <c r="AE21" s="216"/>
      <c r="AF21" s="216"/>
      <c r="AG21" s="216" t="s">
        <v>106</v>
      </c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 x14ac:dyDescent="0.25">
      <c r="A22" s="233">
        <v>10</v>
      </c>
      <c r="B22" s="234" t="s">
        <v>132</v>
      </c>
      <c r="C22" s="251" t="s">
        <v>133</v>
      </c>
      <c r="D22" s="235" t="s">
        <v>100</v>
      </c>
      <c r="E22" s="236">
        <v>1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/>
      <c r="S22" s="238" t="s">
        <v>101</v>
      </c>
      <c r="T22" s="239" t="s">
        <v>102</v>
      </c>
      <c r="U22" s="225">
        <v>0</v>
      </c>
      <c r="V22" s="225">
        <f>ROUND(E22*U22,2)</f>
        <v>0</v>
      </c>
      <c r="W22" s="225"/>
      <c r="X22" s="225" t="s">
        <v>109</v>
      </c>
      <c r="Y22" s="216"/>
      <c r="Z22" s="216"/>
      <c r="AA22" s="216"/>
      <c r="AB22" s="216"/>
      <c r="AC22" s="216"/>
      <c r="AD22" s="216"/>
      <c r="AE22" s="216"/>
      <c r="AF22" s="216"/>
      <c r="AG22" s="216" t="s">
        <v>110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ht="21" outlineLevel="1" x14ac:dyDescent="0.25">
      <c r="A23" s="223"/>
      <c r="B23" s="224"/>
      <c r="C23" s="252" t="s">
        <v>134</v>
      </c>
      <c r="D23" s="240"/>
      <c r="E23" s="240"/>
      <c r="F23" s="240"/>
      <c r="G23" s="240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16"/>
      <c r="Z23" s="216"/>
      <c r="AA23" s="216"/>
      <c r="AB23" s="216"/>
      <c r="AC23" s="216"/>
      <c r="AD23" s="216"/>
      <c r="AE23" s="216"/>
      <c r="AF23" s="216"/>
      <c r="AG23" s="216" t="s">
        <v>106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48" t="str">
        <f>C23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3" s="216"/>
      <c r="BC23" s="216"/>
      <c r="BD23" s="216"/>
      <c r="BE23" s="216"/>
      <c r="BF23" s="216"/>
      <c r="BG23" s="216"/>
      <c r="BH23" s="216"/>
    </row>
    <row r="24" spans="1:60" outlineLevel="1" x14ac:dyDescent="0.25">
      <c r="A24" s="233">
        <v>11</v>
      </c>
      <c r="B24" s="234" t="s">
        <v>135</v>
      </c>
      <c r="C24" s="251" t="s">
        <v>136</v>
      </c>
      <c r="D24" s="235" t="s">
        <v>100</v>
      </c>
      <c r="E24" s="236">
        <v>1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8"/>
      <c r="S24" s="238" t="s">
        <v>101</v>
      </c>
      <c r="T24" s="239" t="s">
        <v>102</v>
      </c>
      <c r="U24" s="225">
        <v>0</v>
      </c>
      <c r="V24" s="225">
        <f>ROUND(E24*U24,2)</f>
        <v>0</v>
      </c>
      <c r="W24" s="225"/>
      <c r="X24" s="225" t="s">
        <v>109</v>
      </c>
      <c r="Y24" s="216"/>
      <c r="Z24" s="216"/>
      <c r="AA24" s="216"/>
      <c r="AB24" s="216"/>
      <c r="AC24" s="216"/>
      <c r="AD24" s="216"/>
      <c r="AE24" s="216"/>
      <c r="AF24" s="216"/>
      <c r="AG24" s="216" t="s">
        <v>110</v>
      </c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ht="31.2" outlineLevel="1" x14ac:dyDescent="0.25">
      <c r="A25" s="223"/>
      <c r="B25" s="224"/>
      <c r="C25" s="252" t="s">
        <v>137</v>
      </c>
      <c r="D25" s="240"/>
      <c r="E25" s="240"/>
      <c r="F25" s="240"/>
      <c r="G25" s="240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16"/>
      <c r="Z25" s="216"/>
      <c r="AA25" s="216"/>
      <c r="AB25" s="216"/>
      <c r="AC25" s="216"/>
      <c r="AD25" s="216"/>
      <c r="AE25" s="216"/>
      <c r="AF25" s="216"/>
      <c r="AG25" s="216" t="s">
        <v>106</v>
      </c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48" t="str">
        <f>C25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5" s="216"/>
      <c r="BC25" s="216"/>
      <c r="BD25" s="216"/>
      <c r="BE25" s="216"/>
      <c r="BF25" s="216"/>
      <c r="BG25" s="216"/>
      <c r="BH25" s="216"/>
    </row>
    <row r="26" spans="1:60" outlineLevel="1" x14ac:dyDescent="0.25">
      <c r="A26" s="233">
        <v>12</v>
      </c>
      <c r="B26" s="234" t="s">
        <v>138</v>
      </c>
      <c r="C26" s="251" t="s">
        <v>139</v>
      </c>
      <c r="D26" s="235" t="s">
        <v>100</v>
      </c>
      <c r="E26" s="236">
        <v>1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38"/>
      <c r="S26" s="238" t="s">
        <v>101</v>
      </c>
      <c r="T26" s="239" t="s">
        <v>102</v>
      </c>
      <c r="U26" s="225">
        <v>0</v>
      </c>
      <c r="V26" s="225">
        <f>ROUND(E26*U26,2)</f>
        <v>0</v>
      </c>
      <c r="W26" s="225"/>
      <c r="X26" s="225" t="s">
        <v>109</v>
      </c>
      <c r="Y26" s="216"/>
      <c r="Z26" s="216"/>
      <c r="AA26" s="216"/>
      <c r="AB26" s="216"/>
      <c r="AC26" s="216"/>
      <c r="AD26" s="216"/>
      <c r="AE26" s="216"/>
      <c r="AF26" s="216"/>
      <c r="AG26" s="216" t="s">
        <v>110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ht="21" outlineLevel="1" x14ac:dyDescent="0.25">
      <c r="A27" s="223"/>
      <c r="B27" s="224"/>
      <c r="C27" s="252" t="s">
        <v>140</v>
      </c>
      <c r="D27" s="240"/>
      <c r="E27" s="240"/>
      <c r="F27" s="240"/>
      <c r="G27" s="240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16"/>
      <c r="Z27" s="216"/>
      <c r="AA27" s="216"/>
      <c r="AB27" s="216"/>
      <c r="AC27" s="216"/>
      <c r="AD27" s="216"/>
      <c r="AE27" s="216"/>
      <c r="AF27" s="216"/>
      <c r="AG27" s="216" t="s">
        <v>106</v>
      </c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48" t="str">
        <f>C27</f>
        <v>Náklady zhotovitele, související s prováděním zkoušek a revizí předepsaných technickými normami nebo objednatelem a které jsou pro provedení díla nezbytné.</v>
      </c>
      <c r="BB27" s="216"/>
      <c r="BC27" s="216"/>
      <c r="BD27" s="216"/>
      <c r="BE27" s="216"/>
      <c r="BF27" s="216"/>
      <c r="BG27" s="216"/>
      <c r="BH27" s="216"/>
    </row>
    <row r="28" spans="1:60" outlineLevel="1" x14ac:dyDescent="0.25">
      <c r="A28" s="233">
        <v>13</v>
      </c>
      <c r="B28" s="234" t="s">
        <v>141</v>
      </c>
      <c r="C28" s="251" t="s">
        <v>142</v>
      </c>
      <c r="D28" s="235" t="s">
        <v>100</v>
      </c>
      <c r="E28" s="236">
        <v>1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/>
      <c r="S28" s="238" t="s">
        <v>101</v>
      </c>
      <c r="T28" s="239" t="s">
        <v>102</v>
      </c>
      <c r="U28" s="225">
        <v>0</v>
      </c>
      <c r="V28" s="225">
        <f>ROUND(E28*U28,2)</f>
        <v>0</v>
      </c>
      <c r="W28" s="225"/>
      <c r="X28" s="225" t="s">
        <v>109</v>
      </c>
      <c r="Y28" s="216"/>
      <c r="Z28" s="216"/>
      <c r="AA28" s="216"/>
      <c r="AB28" s="216"/>
      <c r="AC28" s="216"/>
      <c r="AD28" s="216"/>
      <c r="AE28" s="216"/>
      <c r="AF28" s="216"/>
      <c r="AG28" s="216" t="s">
        <v>110</v>
      </c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5">
      <c r="A29" s="223"/>
      <c r="B29" s="224"/>
      <c r="C29" s="252" t="s">
        <v>143</v>
      </c>
      <c r="D29" s="240"/>
      <c r="E29" s="240"/>
      <c r="F29" s="240"/>
      <c r="G29" s="240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16"/>
      <c r="Z29" s="216"/>
      <c r="AA29" s="216"/>
      <c r="AB29" s="216"/>
      <c r="AC29" s="216"/>
      <c r="AD29" s="216"/>
      <c r="AE29" s="216"/>
      <c r="AF29" s="216"/>
      <c r="AG29" s="216" t="s">
        <v>106</v>
      </c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48" t="str">
        <f>C29</f>
        <v>Náklady zhotovitele na účast na zkušebním provozu včetně všech rizik vyplývajících z nutnosti zásahu či úprav zkoušeného zařízení.</v>
      </c>
      <c r="BB29" s="216"/>
      <c r="BC29" s="216"/>
      <c r="BD29" s="216"/>
      <c r="BE29" s="216"/>
      <c r="BF29" s="216"/>
      <c r="BG29" s="216"/>
      <c r="BH29" s="216"/>
    </row>
    <row r="30" spans="1:60" outlineLevel="1" x14ac:dyDescent="0.25">
      <c r="A30" s="233">
        <v>14</v>
      </c>
      <c r="B30" s="234" t="s">
        <v>144</v>
      </c>
      <c r="C30" s="251" t="s">
        <v>145</v>
      </c>
      <c r="D30" s="235" t="s">
        <v>100</v>
      </c>
      <c r="E30" s="236">
        <v>1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8"/>
      <c r="S30" s="238" t="s">
        <v>101</v>
      </c>
      <c r="T30" s="239" t="s">
        <v>102</v>
      </c>
      <c r="U30" s="225">
        <v>0</v>
      </c>
      <c r="V30" s="225">
        <f>ROUND(E30*U30,2)</f>
        <v>0</v>
      </c>
      <c r="W30" s="225"/>
      <c r="X30" s="225" t="s">
        <v>109</v>
      </c>
      <c r="Y30" s="216"/>
      <c r="Z30" s="216"/>
      <c r="AA30" s="216"/>
      <c r="AB30" s="216"/>
      <c r="AC30" s="216"/>
      <c r="AD30" s="216"/>
      <c r="AE30" s="216"/>
      <c r="AF30" s="216"/>
      <c r="AG30" s="216" t="s">
        <v>130</v>
      </c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5">
      <c r="A31" s="223"/>
      <c r="B31" s="224"/>
      <c r="C31" s="252" t="s">
        <v>146</v>
      </c>
      <c r="D31" s="240"/>
      <c r="E31" s="240"/>
      <c r="F31" s="240"/>
      <c r="G31" s="240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16"/>
      <c r="Z31" s="216"/>
      <c r="AA31" s="216"/>
      <c r="AB31" s="216"/>
      <c r="AC31" s="216"/>
      <c r="AD31" s="216"/>
      <c r="AE31" s="216"/>
      <c r="AF31" s="216"/>
      <c r="AG31" s="216" t="s">
        <v>106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48" t="str">
        <f>C31</f>
        <v>Náklady zhotovitele, které vzniknou v souvislosti s povinnostmi zhotovitele při předání a převzetí díla.</v>
      </c>
      <c r="BB31" s="216"/>
      <c r="BC31" s="216"/>
      <c r="BD31" s="216"/>
      <c r="BE31" s="216"/>
      <c r="BF31" s="216"/>
      <c r="BG31" s="216"/>
      <c r="BH31" s="216"/>
    </row>
    <row r="32" spans="1:60" outlineLevel="1" x14ac:dyDescent="0.25">
      <c r="A32" s="233">
        <v>15</v>
      </c>
      <c r="B32" s="234" t="s">
        <v>147</v>
      </c>
      <c r="C32" s="251" t="s">
        <v>148</v>
      </c>
      <c r="D32" s="235" t="s">
        <v>100</v>
      </c>
      <c r="E32" s="236">
        <v>1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38"/>
      <c r="S32" s="238" t="s">
        <v>101</v>
      </c>
      <c r="T32" s="239" t="s">
        <v>102</v>
      </c>
      <c r="U32" s="225">
        <v>0</v>
      </c>
      <c r="V32" s="225">
        <f>ROUND(E32*U32,2)</f>
        <v>0</v>
      </c>
      <c r="W32" s="225"/>
      <c r="X32" s="225" t="s">
        <v>109</v>
      </c>
      <c r="Y32" s="216"/>
      <c r="Z32" s="216"/>
      <c r="AA32" s="216"/>
      <c r="AB32" s="216"/>
      <c r="AC32" s="216"/>
      <c r="AD32" s="216"/>
      <c r="AE32" s="216"/>
      <c r="AF32" s="216"/>
      <c r="AG32" s="216" t="s">
        <v>130</v>
      </c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 x14ac:dyDescent="0.25">
      <c r="A33" s="223"/>
      <c r="B33" s="224"/>
      <c r="C33" s="252" t="s">
        <v>149</v>
      </c>
      <c r="D33" s="240"/>
      <c r="E33" s="240"/>
      <c r="F33" s="240"/>
      <c r="G33" s="240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16"/>
      <c r="Z33" s="216"/>
      <c r="AA33" s="216"/>
      <c r="AB33" s="216"/>
      <c r="AC33" s="216"/>
      <c r="AD33" s="216"/>
      <c r="AE33" s="216"/>
      <c r="AF33" s="216"/>
      <c r="AG33" s="216" t="s">
        <v>106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5">
      <c r="A34" s="241">
        <v>16</v>
      </c>
      <c r="B34" s="242" t="s">
        <v>150</v>
      </c>
      <c r="C34" s="253" t="s">
        <v>151</v>
      </c>
      <c r="D34" s="243" t="s">
        <v>100</v>
      </c>
      <c r="E34" s="244">
        <v>1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6">
        <v>0</v>
      </c>
      <c r="O34" s="246">
        <f>ROUND(E34*N34,2)</f>
        <v>0</v>
      </c>
      <c r="P34" s="246">
        <v>0</v>
      </c>
      <c r="Q34" s="246">
        <f>ROUND(E34*P34,2)</f>
        <v>0</v>
      </c>
      <c r="R34" s="246"/>
      <c r="S34" s="246" t="s">
        <v>101</v>
      </c>
      <c r="T34" s="247" t="s">
        <v>102</v>
      </c>
      <c r="U34" s="225">
        <v>0</v>
      </c>
      <c r="V34" s="225">
        <f>ROUND(E34*U34,2)</f>
        <v>0</v>
      </c>
      <c r="W34" s="225"/>
      <c r="X34" s="225" t="s">
        <v>109</v>
      </c>
      <c r="Y34" s="216"/>
      <c r="Z34" s="216"/>
      <c r="AA34" s="216"/>
      <c r="AB34" s="216"/>
      <c r="AC34" s="216"/>
      <c r="AD34" s="216"/>
      <c r="AE34" s="216"/>
      <c r="AF34" s="216"/>
      <c r="AG34" s="216" t="s">
        <v>110</v>
      </c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 x14ac:dyDescent="0.25">
      <c r="A35" s="233">
        <v>17</v>
      </c>
      <c r="B35" s="234" t="s">
        <v>152</v>
      </c>
      <c r="C35" s="251" t="s">
        <v>153</v>
      </c>
      <c r="D35" s="235" t="s">
        <v>100</v>
      </c>
      <c r="E35" s="236">
        <v>1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/>
      <c r="S35" s="238" t="s">
        <v>101</v>
      </c>
      <c r="T35" s="239" t="s">
        <v>102</v>
      </c>
      <c r="U35" s="225">
        <v>0</v>
      </c>
      <c r="V35" s="225">
        <f>ROUND(E35*U35,2)</f>
        <v>0</v>
      </c>
      <c r="W35" s="225"/>
      <c r="X35" s="225" t="s">
        <v>109</v>
      </c>
      <c r="Y35" s="216"/>
      <c r="Z35" s="216"/>
      <c r="AA35" s="216"/>
      <c r="AB35" s="216"/>
      <c r="AC35" s="216"/>
      <c r="AD35" s="216"/>
      <c r="AE35" s="216"/>
      <c r="AF35" s="216"/>
      <c r="AG35" s="216" t="s">
        <v>154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 x14ac:dyDescent="0.25">
      <c r="A36" s="223"/>
      <c r="B36" s="224"/>
      <c r="C36" s="252" t="s">
        <v>155</v>
      </c>
      <c r="D36" s="240"/>
      <c r="E36" s="240"/>
      <c r="F36" s="240"/>
      <c r="G36" s="240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16"/>
      <c r="Z36" s="216"/>
      <c r="AA36" s="216"/>
      <c r="AB36" s="216"/>
      <c r="AC36" s="216"/>
      <c r="AD36" s="216"/>
      <c r="AE36" s="216"/>
      <c r="AF36" s="216"/>
      <c r="AG36" s="216" t="s">
        <v>106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48" t="str">
        <f>C36</f>
        <v>Náklady spojené s povinným pojištěním dodavatele nebo stavebního díla či jeho části, v rozsahu obchodních podmínek.</v>
      </c>
      <c r="BB36" s="216"/>
      <c r="BC36" s="216"/>
      <c r="BD36" s="216"/>
      <c r="BE36" s="216"/>
      <c r="BF36" s="216"/>
      <c r="BG36" s="216"/>
      <c r="BH36" s="216"/>
    </row>
    <row r="37" spans="1:60" outlineLevel="1" x14ac:dyDescent="0.25">
      <c r="A37" s="241">
        <v>18</v>
      </c>
      <c r="B37" s="242" t="s">
        <v>156</v>
      </c>
      <c r="C37" s="253" t="s">
        <v>157</v>
      </c>
      <c r="D37" s="243" t="s">
        <v>100</v>
      </c>
      <c r="E37" s="244">
        <v>1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6">
        <v>0</v>
      </c>
      <c r="O37" s="246">
        <f>ROUND(E37*N37,2)</f>
        <v>0</v>
      </c>
      <c r="P37" s="246">
        <v>0</v>
      </c>
      <c r="Q37" s="246">
        <f>ROUND(E37*P37,2)</f>
        <v>0</v>
      </c>
      <c r="R37" s="246"/>
      <c r="S37" s="246" t="s">
        <v>101</v>
      </c>
      <c r="T37" s="247" t="s">
        <v>102</v>
      </c>
      <c r="U37" s="225">
        <v>0</v>
      </c>
      <c r="V37" s="225">
        <f>ROUND(E37*U37,2)</f>
        <v>0</v>
      </c>
      <c r="W37" s="225"/>
      <c r="X37" s="225" t="s">
        <v>109</v>
      </c>
      <c r="Y37" s="216"/>
      <c r="Z37" s="216"/>
      <c r="AA37" s="216"/>
      <c r="AB37" s="216"/>
      <c r="AC37" s="216"/>
      <c r="AD37" s="216"/>
      <c r="AE37" s="216"/>
      <c r="AF37" s="216"/>
      <c r="AG37" s="216" t="s">
        <v>110</v>
      </c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 x14ac:dyDescent="0.25">
      <c r="A38" s="241">
        <v>19</v>
      </c>
      <c r="B38" s="242" t="s">
        <v>158</v>
      </c>
      <c r="C38" s="253" t="s">
        <v>159</v>
      </c>
      <c r="D38" s="243" t="s">
        <v>160</v>
      </c>
      <c r="E38" s="244">
        <v>40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6">
        <v>0</v>
      </c>
      <c r="O38" s="246">
        <f>ROUND(E38*N38,2)</f>
        <v>0</v>
      </c>
      <c r="P38" s="246">
        <v>0</v>
      </c>
      <c r="Q38" s="246">
        <f>ROUND(E38*P38,2)</f>
        <v>0</v>
      </c>
      <c r="R38" s="246"/>
      <c r="S38" s="246" t="s">
        <v>115</v>
      </c>
      <c r="T38" s="247" t="s">
        <v>102</v>
      </c>
      <c r="U38" s="225">
        <v>0</v>
      </c>
      <c r="V38" s="225">
        <f>ROUND(E38*U38,2)</f>
        <v>0</v>
      </c>
      <c r="W38" s="225"/>
      <c r="X38" s="225" t="s">
        <v>109</v>
      </c>
      <c r="Y38" s="216"/>
      <c r="Z38" s="216"/>
      <c r="AA38" s="216"/>
      <c r="AB38" s="216"/>
      <c r="AC38" s="216"/>
      <c r="AD38" s="216"/>
      <c r="AE38" s="216"/>
      <c r="AF38" s="216"/>
      <c r="AG38" s="216" t="s">
        <v>110</v>
      </c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 x14ac:dyDescent="0.25">
      <c r="A39" s="241">
        <v>20</v>
      </c>
      <c r="B39" s="242" t="s">
        <v>161</v>
      </c>
      <c r="C39" s="253" t="s">
        <v>162</v>
      </c>
      <c r="D39" s="243" t="s">
        <v>163</v>
      </c>
      <c r="E39" s="244">
        <v>1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6">
        <v>0</v>
      </c>
      <c r="O39" s="246">
        <f>ROUND(E39*N39,2)</f>
        <v>0</v>
      </c>
      <c r="P39" s="246">
        <v>0</v>
      </c>
      <c r="Q39" s="246">
        <f>ROUND(E39*P39,2)</f>
        <v>0</v>
      </c>
      <c r="R39" s="246"/>
      <c r="S39" s="246" t="s">
        <v>115</v>
      </c>
      <c r="T39" s="247" t="s">
        <v>102</v>
      </c>
      <c r="U39" s="225">
        <v>0</v>
      </c>
      <c r="V39" s="225">
        <f>ROUND(E39*U39,2)</f>
        <v>0</v>
      </c>
      <c r="W39" s="225"/>
      <c r="X39" s="225" t="s">
        <v>109</v>
      </c>
      <c r="Y39" s="216"/>
      <c r="Z39" s="216"/>
      <c r="AA39" s="216"/>
      <c r="AB39" s="216"/>
      <c r="AC39" s="216"/>
      <c r="AD39" s="216"/>
      <c r="AE39" s="216"/>
      <c r="AF39" s="216"/>
      <c r="AG39" s="216" t="s">
        <v>130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 x14ac:dyDescent="0.25">
      <c r="A40" s="241">
        <v>21</v>
      </c>
      <c r="B40" s="242" t="s">
        <v>164</v>
      </c>
      <c r="C40" s="253" t="s">
        <v>165</v>
      </c>
      <c r="D40" s="243" t="s">
        <v>163</v>
      </c>
      <c r="E40" s="244">
        <v>1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6">
        <v>0</v>
      </c>
      <c r="O40" s="246">
        <f>ROUND(E40*N40,2)</f>
        <v>0</v>
      </c>
      <c r="P40" s="246">
        <v>0</v>
      </c>
      <c r="Q40" s="246">
        <f>ROUND(E40*P40,2)</f>
        <v>0</v>
      </c>
      <c r="R40" s="246"/>
      <c r="S40" s="246" t="s">
        <v>115</v>
      </c>
      <c r="T40" s="247" t="s">
        <v>102</v>
      </c>
      <c r="U40" s="225">
        <v>0</v>
      </c>
      <c r="V40" s="225">
        <f>ROUND(E40*U40,2)</f>
        <v>0</v>
      </c>
      <c r="W40" s="225"/>
      <c r="X40" s="225" t="s">
        <v>109</v>
      </c>
      <c r="Y40" s="216"/>
      <c r="Z40" s="216"/>
      <c r="AA40" s="216"/>
      <c r="AB40" s="216"/>
      <c r="AC40" s="216"/>
      <c r="AD40" s="216"/>
      <c r="AE40" s="216"/>
      <c r="AF40" s="216"/>
      <c r="AG40" s="216" t="s">
        <v>110</v>
      </c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 x14ac:dyDescent="0.25">
      <c r="A41" s="241">
        <v>22</v>
      </c>
      <c r="B41" s="242" t="s">
        <v>166</v>
      </c>
      <c r="C41" s="253" t="s">
        <v>167</v>
      </c>
      <c r="D41" s="243" t="s">
        <v>163</v>
      </c>
      <c r="E41" s="244">
        <v>1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6">
        <v>0</v>
      </c>
      <c r="O41" s="246">
        <f>ROUND(E41*N41,2)</f>
        <v>0</v>
      </c>
      <c r="P41" s="246">
        <v>0</v>
      </c>
      <c r="Q41" s="246">
        <f>ROUND(E41*P41,2)</f>
        <v>0</v>
      </c>
      <c r="R41" s="246"/>
      <c r="S41" s="246" t="s">
        <v>115</v>
      </c>
      <c r="T41" s="247" t="s">
        <v>102</v>
      </c>
      <c r="U41" s="225">
        <v>0</v>
      </c>
      <c r="V41" s="225">
        <f>ROUND(E41*U41,2)</f>
        <v>0</v>
      </c>
      <c r="W41" s="225"/>
      <c r="X41" s="225" t="s">
        <v>109</v>
      </c>
      <c r="Y41" s="216"/>
      <c r="Z41" s="216"/>
      <c r="AA41" s="216"/>
      <c r="AB41" s="216"/>
      <c r="AC41" s="216"/>
      <c r="AD41" s="216"/>
      <c r="AE41" s="216"/>
      <c r="AF41" s="216"/>
      <c r="AG41" s="216" t="s">
        <v>130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 x14ac:dyDescent="0.25">
      <c r="A42" s="241">
        <v>23</v>
      </c>
      <c r="B42" s="242" t="s">
        <v>168</v>
      </c>
      <c r="C42" s="253" t="s">
        <v>169</v>
      </c>
      <c r="D42" s="243" t="s">
        <v>163</v>
      </c>
      <c r="E42" s="244">
        <v>1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6">
        <v>0</v>
      </c>
      <c r="O42" s="246">
        <f>ROUND(E42*N42,2)</f>
        <v>0</v>
      </c>
      <c r="P42" s="246">
        <v>0</v>
      </c>
      <c r="Q42" s="246">
        <f>ROUND(E42*P42,2)</f>
        <v>0</v>
      </c>
      <c r="R42" s="246"/>
      <c r="S42" s="246" t="s">
        <v>115</v>
      </c>
      <c r="T42" s="247" t="s">
        <v>102</v>
      </c>
      <c r="U42" s="225">
        <v>0</v>
      </c>
      <c r="V42" s="225">
        <f>ROUND(E42*U42,2)</f>
        <v>0</v>
      </c>
      <c r="W42" s="225"/>
      <c r="X42" s="225" t="s">
        <v>109</v>
      </c>
      <c r="Y42" s="216"/>
      <c r="Z42" s="216"/>
      <c r="AA42" s="216"/>
      <c r="AB42" s="216"/>
      <c r="AC42" s="216"/>
      <c r="AD42" s="216"/>
      <c r="AE42" s="216"/>
      <c r="AF42" s="216"/>
      <c r="AG42" s="216" t="s">
        <v>130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 x14ac:dyDescent="0.25">
      <c r="A43" s="241">
        <v>24</v>
      </c>
      <c r="B43" s="242" t="s">
        <v>170</v>
      </c>
      <c r="C43" s="253" t="s">
        <v>171</v>
      </c>
      <c r="D43" s="243" t="s">
        <v>163</v>
      </c>
      <c r="E43" s="244">
        <v>1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6">
        <v>0</v>
      </c>
      <c r="O43" s="246">
        <f>ROUND(E43*N43,2)</f>
        <v>0</v>
      </c>
      <c r="P43" s="246">
        <v>0</v>
      </c>
      <c r="Q43" s="246">
        <f>ROUND(E43*P43,2)</f>
        <v>0</v>
      </c>
      <c r="R43" s="246"/>
      <c r="S43" s="246" t="s">
        <v>115</v>
      </c>
      <c r="T43" s="247" t="s">
        <v>102</v>
      </c>
      <c r="U43" s="225">
        <v>0</v>
      </c>
      <c r="V43" s="225">
        <f>ROUND(E43*U43,2)</f>
        <v>0</v>
      </c>
      <c r="W43" s="225"/>
      <c r="X43" s="225" t="s">
        <v>109</v>
      </c>
      <c r="Y43" s="216"/>
      <c r="Z43" s="216"/>
      <c r="AA43" s="216"/>
      <c r="AB43" s="216"/>
      <c r="AC43" s="216"/>
      <c r="AD43" s="216"/>
      <c r="AE43" s="216"/>
      <c r="AF43" s="216"/>
      <c r="AG43" s="216" t="s">
        <v>130</v>
      </c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5">
      <c r="A44" s="241">
        <v>25</v>
      </c>
      <c r="B44" s="242" t="s">
        <v>172</v>
      </c>
      <c r="C44" s="253" t="s">
        <v>173</v>
      </c>
      <c r="D44" s="243" t="s">
        <v>163</v>
      </c>
      <c r="E44" s="244">
        <v>1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6">
        <v>0</v>
      </c>
      <c r="O44" s="246">
        <f>ROUND(E44*N44,2)</f>
        <v>0</v>
      </c>
      <c r="P44" s="246">
        <v>0</v>
      </c>
      <c r="Q44" s="246">
        <f>ROUND(E44*P44,2)</f>
        <v>0</v>
      </c>
      <c r="R44" s="246"/>
      <c r="S44" s="246" t="s">
        <v>115</v>
      </c>
      <c r="T44" s="247" t="s">
        <v>102</v>
      </c>
      <c r="U44" s="225">
        <v>0</v>
      </c>
      <c r="V44" s="225">
        <f>ROUND(E44*U44,2)</f>
        <v>0</v>
      </c>
      <c r="W44" s="225"/>
      <c r="X44" s="225" t="s">
        <v>109</v>
      </c>
      <c r="Y44" s="216"/>
      <c r="Z44" s="216"/>
      <c r="AA44" s="216"/>
      <c r="AB44" s="216"/>
      <c r="AC44" s="216"/>
      <c r="AD44" s="216"/>
      <c r="AE44" s="216"/>
      <c r="AF44" s="216"/>
      <c r="AG44" s="216" t="s">
        <v>130</v>
      </c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5">
      <c r="A45" s="241">
        <v>26</v>
      </c>
      <c r="B45" s="242" t="s">
        <v>174</v>
      </c>
      <c r="C45" s="253" t="s">
        <v>175</v>
      </c>
      <c r="D45" s="243" t="s">
        <v>163</v>
      </c>
      <c r="E45" s="244">
        <v>1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6">
        <v>0</v>
      </c>
      <c r="O45" s="246">
        <f>ROUND(E45*N45,2)</f>
        <v>0</v>
      </c>
      <c r="P45" s="246">
        <v>0</v>
      </c>
      <c r="Q45" s="246">
        <f>ROUND(E45*P45,2)</f>
        <v>0</v>
      </c>
      <c r="R45" s="246"/>
      <c r="S45" s="246" t="s">
        <v>115</v>
      </c>
      <c r="T45" s="247" t="s">
        <v>102</v>
      </c>
      <c r="U45" s="225">
        <v>0</v>
      </c>
      <c r="V45" s="225">
        <f>ROUND(E45*U45,2)</f>
        <v>0</v>
      </c>
      <c r="W45" s="225"/>
      <c r="X45" s="225" t="s">
        <v>109</v>
      </c>
      <c r="Y45" s="216"/>
      <c r="Z45" s="216"/>
      <c r="AA45" s="216"/>
      <c r="AB45" s="216"/>
      <c r="AC45" s="216"/>
      <c r="AD45" s="216"/>
      <c r="AE45" s="216"/>
      <c r="AF45" s="216"/>
      <c r="AG45" s="216" t="s">
        <v>110</v>
      </c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 x14ac:dyDescent="0.25">
      <c r="A46" s="233">
        <v>27</v>
      </c>
      <c r="B46" s="234" t="s">
        <v>176</v>
      </c>
      <c r="C46" s="251" t="s">
        <v>177</v>
      </c>
      <c r="D46" s="235" t="s">
        <v>163</v>
      </c>
      <c r="E46" s="236">
        <v>1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38"/>
      <c r="S46" s="238" t="s">
        <v>115</v>
      </c>
      <c r="T46" s="239" t="s">
        <v>102</v>
      </c>
      <c r="U46" s="225">
        <v>0</v>
      </c>
      <c r="V46" s="225">
        <f>ROUND(E46*U46,2)</f>
        <v>0</v>
      </c>
      <c r="W46" s="225"/>
      <c r="X46" s="225" t="s">
        <v>109</v>
      </c>
      <c r="Y46" s="216"/>
      <c r="Z46" s="216"/>
      <c r="AA46" s="216"/>
      <c r="AB46" s="216"/>
      <c r="AC46" s="216"/>
      <c r="AD46" s="216"/>
      <c r="AE46" s="216"/>
      <c r="AF46" s="216"/>
      <c r="AG46" s="216" t="s">
        <v>110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1" x14ac:dyDescent="0.25">
      <c r="A47" s="223"/>
      <c r="B47" s="224"/>
      <c r="C47" s="252" t="s">
        <v>178</v>
      </c>
      <c r="D47" s="240"/>
      <c r="E47" s="240"/>
      <c r="F47" s="240"/>
      <c r="G47" s="240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16"/>
      <c r="Z47" s="216"/>
      <c r="AA47" s="216"/>
      <c r="AB47" s="216"/>
      <c r="AC47" s="216"/>
      <c r="AD47" s="216"/>
      <c r="AE47" s="216"/>
      <c r="AF47" s="216"/>
      <c r="AG47" s="216" t="s">
        <v>106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 x14ac:dyDescent="0.25">
      <c r="A48" s="241">
        <v>28</v>
      </c>
      <c r="B48" s="242" t="s">
        <v>179</v>
      </c>
      <c r="C48" s="253" t="s">
        <v>165</v>
      </c>
      <c r="D48" s="243" t="s">
        <v>163</v>
      </c>
      <c r="E48" s="244">
        <v>1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6">
        <v>0</v>
      </c>
      <c r="O48" s="246">
        <f>ROUND(E48*N48,2)</f>
        <v>0</v>
      </c>
      <c r="P48" s="246">
        <v>0</v>
      </c>
      <c r="Q48" s="246">
        <f>ROUND(E48*P48,2)</f>
        <v>0</v>
      </c>
      <c r="R48" s="246"/>
      <c r="S48" s="246" t="s">
        <v>115</v>
      </c>
      <c r="T48" s="247" t="s">
        <v>102</v>
      </c>
      <c r="U48" s="225">
        <v>0</v>
      </c>
      <c r="V48" s="225">
        <f>ROUND(E48*U48,2)</f>
        <v>0</v>
      </c>
      <c r="W48" s="225"/>
      <c r="X48" s="225" t="s">
        <v>109</v>
      </c>
      <c r="Y48" s="216"/>
      <c r="Z48" s="216"/>
      <c r="AA48" s="216"/>
      <c r="AB48" s="216"/>
      <c r="AC48" s="216"/>
      <c r="AD48" s="216"/>
      <c r="AE48" s="216"/>
      <c r="AF48" s="216"/>
      <c r="AG48" s="216" t="s">
        <v>110</v>
      </c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 x14ac:dyDescent="0.25">
      <c r="A49" s="241">
        <v>29</v>
      </c>
      <c r="B49" s="242" t="s">
        <v>180</v>
      </c>
      <c r="C49" s="253" t="s">
        <v>181</v>
      </c>
      <c r="D49" s="243" t="s">
        <v>163</v>
      </c>
      <c r="E49" s="244">
        <v>1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6">
        <v>0</v>
      </c>
      <c r="O49" s="246">
        <f>ROUND(E49*N49,2)</f>
        <v>0</v>
      </c>
      <c r="P49" s="246">
        <v>0</v>
      </c>
      <c r="Q49" s="246">
        <f>ROUND(E49*P49,2)</f>
        <v>0</v>
      </c>
      <c r="R49" s="246"/>
      <c r="S49" s="246" t="s">
        <v>115</v>
      </c>
      <c r="T49" s="247" t="s">
        <v>102</v>
      </c>
      <c r="U49" s="225">
        <v>0</v>
      </c>
      <c r="V49" s="225">
        <f>ROUND(E49*U49,2)</f>
        <v>0</v>
      </c>
      <c r="W49" s="225"/>
      <c r="X49" s="225" t="s">
        <v>109</v>
      </c>
      <c r="Y49" s="216"/>
      <c r="Z49" s="216"/>
      <c r="AA49" s="216"/>
      <c r="AB49" s="216"/>
      <c r="AC49" s="216"/>
      <c r="AD49" s="216"/>
      <c r="AE49" s="216"/>
      <c r="AF49" s="216"/>
      <c r="AG49" s="216" t="s">
        <v>130</v>
      </c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 x14ac:dyDescent="0.25">
      <c r="A50" s="241">
        <v>30</v>
      </c>
      <c r="B50" s="242" t="s">
        <v>182</v>
      </c>
      <c r="C50" s="253" t="s">
        <v>183</v>
      </c>
      <c r="D50" s="243" t="s">
        <v>163</v>
      </c>
      <c r="E50" s="244">
        <v>1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6">
        <v>0</v>
      </c>
      <c r="O50" s="246">
        <f>ROUND(E50*N50,2)</f>
        <v>0</v>
      </c>
      <c r="P50" s="246">
        <v>0</v>
      </c>
      <c r="Q50" s="246">
        <f>ROUND(E50*P50,2)</f>
        <v>0</v>
      </c>
      <c r="R50" s="246"/>
      <c r="S50" s="246" t="s">
        <v>115</v>
      </c>
      <c r="T50" s="247" t="s">
        <v>102</v>
      </c>
      <c r="U50" s="225">
        <v>0</v>
      </c>
      <c r="V50" s="225">
        <f>ROUND(E50*U50,2)</f>
        <v>0</v>
      </c>
      <c r="W50" s="225"/>
      <c r="X50" s="225" t="s">
        <v>109</v>
      </c>
      <c r="Y50" s="216"/>
      <c r="Z50" s="216"/>
      <c r="AA50" s="216"/>
      <c r="AB50" s="216"/>
      <c r="AC50" s="216"/>
      <c r="AD50" s="216"/>
      <c r="AE50" s="216"/>
      <c r="AF50" s="216"/>
      <c r="AG50" s="216" t="s">
        <v>110</v>
      </c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 x14ac:dyDescent="0.25">
      <c r="A51" s="241">
        <v>31</v>
      </c>
      <c r="B51" s="242" t="s">
        <v>184</v>
      </c>
      <c r="C51" s="253" t="s">
        <v>185</v>
      </c>
      <c r="D51" s="243" t="s">
        <v>163</v>
      </c>
      <c r="E51" s="244">
        <v>1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6">
        <v>0</v>
      </c>
      <c r="O51" s="246">
        <f>ROUND(E51*N51,2)</f>
        <v>0</v>
      </c>
      <c r="P51" s="246">
        <v>0</v>
      </c>
      <c r="Q51" s="246">
        <f>ROUND(E51*P51,2)</f>
        <v>0</v>
      </c>
      <c r="R51" s="246"/>
      <c r="S51" s="246" t="s">
        <v>115</v>
      </c>
      <c r="T51" s="247" t="s">
        <v>102</v>
      </c>
      <c r="U51" s="225">
        <v>0</v>
      </c>
      <c r="V51" s="225">
        <f>ROUND(E51*U51,2)</f>
        <v>0</v>
      </c>
      <c r="W51" s="225"/>
      <c r="X51" s="225" t="s">
        <v>109</v>
      </c>
      <c r="Y51" s="216"/>
      <c r="Z51" s="216"/>
      <c r="AA51" s="216"/>
      <c r="AB51" s="216"/>
      <c r="AC51" s="216"/>
      <c r="AD51" s="216"/>
      <c r="AE51" s="216"/>
      <c r="AF51" s="216"/>
      <c r="AG51" s="216" t="s">
        <v>110</v>
      </c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 x14ac:dyDescent="0.25">
      <c r="A52" s="241">
        <v>32</v>
      </c>
      <c r="B52" s="242" t="s">
        <v>186</v>
      </c>
      <c r="C52" s="253" t="s">
        <v>187</v>
      </c>
      <c r="D52" s="243" t="s">
        <v>163</v>
      </c>
      <c r="E52" s="244">
        <v>1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6">
        <v>0</v>
      </c>
      <c r="O52" s="246">
        <f>ROUND(E52*N52,2)</f>
        <v>0</v>
      </c>
      <c r="P52" s="246">
        <v>0</v>
      </c>
      <c r="Q52" s="246">
        <f>ROUND(E52*P52,2)</f>
        <v>0</v>
      </c>
      <c r="R52" s="246"/>
      <c r="S52" s="246" t="s">
        <v>115</v>
      </c>
      <c r="T52" s="247" t="s">
        <v>102</v>
      </c>
      <c r="U52" s="225">
        <v>0</v>
      </c>
      <c r="V52" s="225">
        <f>ROUND(E52*U52,2)</f>
        <v>0</v>
      </c>
      <c r="W52" s="225"/>
      <c r="X52" s="225" t="s">
        <v>109</v>
      </c>
      <c r="Y52" s="216"/>
      <c r="Z52" s="216"/>
      <c r="AA52" s="216"/>
      <c r="AB52" s="216"/>
      <c r="AC52" s="216"/>
      <c r="AD52" s="216"/>
      <c r="AE52" s="216"/>
      <c r="AF52" s="216"/>
      <c r="AG52" s="216" t="s">
        <v>110</v>
      </c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 x14ac:dyDescent="0.25">
      <c r="A53" s="241">
        <v>33</v>
      </c>
      <c r="B53" s="242" t="s">
        <v>188</v>
      </c>
      <c r="C53" s="253" t="s">
        <v>189</v>
      </c>
      <c r="D53" s="243" t="s">
        <v>163</v>
      </c>
      <c r="E53" s="244">
        <v>1</v>
      </c>
      <c r="F53" s="245"/>
      <c r="G53" s="246">
        <f>ROUND(E53*F53,2)</f>
        <v>0</v>
      </c>
      <c r="H53" s="245"/>
      <c r="I53" s="246">
        <f>ROUND(E53*H53,2)</f>
        <v>0</v>
      </c>
      <c r="J53" s="245"/>
      <c r="K53" s="246">
        <f>ROUND(E53*J53,2)</f>
        <v>0</v>
      </c>
      <c r="L53" s="246">
        <v>21</v>
      </c>
      <c r="M53" s="246">
        <f>G53*(1+L53/100)</f>
        <v>0</v>
      </c>
      <c r="N53" s="246">
        <v>0</v>
      </c>
      <c r="O53" s="246">
        <f>ROUND(E53*N53,2)</f>
        <v>0</v>
      </c>
      <c r="P53" s="246">
        <v>0</v>
      </c>
      <c r="Q53" s="246">
        <f>ROUND(E53*P53,2)</f>
        <v>0</v>
      </c>
      <c r="R53" s="246"/>
      <c r="S53" s="246" t="s">
        <v>115</v>
      </c>
      <c r="T53" s="247" t="s">
        <v>102</v>
      </c>
      <c r="U53" s="225">
        <v>0</v>
      </c>
      <c r="V53" s="225">
        <f>ROUND(E53*U53,2)</f>
        <v>0</v>
      </c>
      <c r="W53" s="225"/>
      <c r="X53" s="225" t="s">
        <v>109</v>
      </c>
      <c r="Y53" s="216"/>
      <c r="Z53" s="216"/>
      <c r="AA53" s="216"/>
      <c r="AB53" s="216"/>
      <c r="AC53" s="216"/>
      <c r="AD53" s="216"/>
      <c r="AE53" s="216"/>
      <c r="AF53" s="216"/>
      <c r="AG53" s="216" t="s">
        <v>130</v>
      </c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 x14ac:dyDescent="0.25">
      <c r="A54" s="241">
        <v>34</v>
      </c>
      <c r="B54" s="242" t="s">
        <v>190</v>
      </c>
      <c r="C54" s="253" t="s">
        <v>191</v>
      </c>
      <c r="D54" s="243" t="s">
        <v>163</v>
      </c>
      <c r="E54" s="244">
        <v>1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6">
        <v>0</v>
      </c>
      <c r="O54" s="246">
        <f>ROUND(E54*N54,2)</f>
        <v>0</v>
      </c>
      <c r="P54" s="246">
        <v>0</v>
      </c>
      <c r="Q54" s="246">
        <f>ROUND(E54*P54,2)</f>
        <v>0</v>
      </c>
      <c r="R54" s="246"/>
      <c r="S54" s="246" t="s">
        <v>115</v>
      </c>
      <c r="T54" s="247" t="s">
        <v>102</v>
      </c>
      <c r="U54" s="225">
        <v>0</v>
      </c>
      <c r="V54" s="225">
        <f>ROUND(E54*U54,2)</f>
        <v>0</v>
      </c>
      <c r="W54" s="225"/>
      <c r="X54" s="225" t="s">
        <v>109</v>
      </c>
      <c r="Y54" s="216"/>
      <c r="Z54" s="216"/>
      <c r="AA54" s="216"/>
      <c r="AB54" s="216"/>
      <c r="AC54" s="216"/>
      <c r="AD54" s="216"/>
      <c r="AE54" s="216"/>
      <c r="AF54" s="216"/>
      <c r="AG54" s="216" t="s">
        <v>110</v>
      </c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 x14ac:dyDescent="0.25">
      <c r="A55" s="241">
        <v>35</v>
      </c>
      <c r="B55" s="242" t="s">
        <v>192</v>
      </c>
      <c r="C55" s="253" t="s">
        <v>193</v>
      </c>
      <c r="D55" s="243" t="s">
        <v>163</v>
      </c>
      <c r="E55" s="244">
        <v>1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6">
        <v>0</v>
      </c>
      <c r="O55" s="246">
        <f>ROUND(E55*N55,2)</f>
        <v>0</v>
      </c>
      <c r="P55" s="246">
        <v>0</v>
      </c>
      <c r="Q55" s="246">
        <f>ROUND(E55*P55,2)</f>
        <v>0</v>
      </c>
      <c r="R55" s="246"/>
      <c r="S55" s="246" t="s">
        <v>115</v>
      </c>
      <c r="T55" s="247" t="s">
        <v>102</v>
      </c>
      <c r="U55" s="225">
        <v>0</v>
      </c>
      <c r="V55" s="225">
        <f>ROUND(E55*U55,2)</f>
        <v>0</v>
      </c>
      <c r="W55" s="225"/>
      <c r="X55" s="225" t="s">
        <v>109</v>
      </c>
      <c r="Y55" s="216"/>
      <c r="Z55" s="216"/>
      <c r="AA55" s="216"/>
      <c r="AB55" s="216"/>
      <c r="AC55" s="216"/>
      <c r="AD55" s="216"/>
      <c r="AE55" s="216"/>
      <c r="AF55" s="216"/>
      <c r="AG55" s="216" t="s">
        <v>130</v>
      </c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 x14ac:dyDescent="0.25">
      <c r="A56" s="241">
        <v>36</v>
      </c>
      <c r="B56" s="242" t="s">
        <v>194</v>
      </c>
      <c r="C56" s="253" t="s">
        <v>195</v>
      </c>
      <c r="D56" s="243" t="s">
        <v>163</v>
      </c>
      <c r="E56" s="244">
        <v>1</v>
      </c>
      <c r="F56" s="245"/>
      <c r="G56" s="246">
        <f>ROUND(E56*F56,2)</f>
        <v>0</v>
      </c>
      <c r="H56" s="245"/>
      <c r="I56" s="246">
        <f>ROUND(E56*H56,2)</f>
        <v>0</v>
      </c>
      <c r="J56" s="245"/>
      <c r="K56" s="246">
        <f>ROUND(E56*J56,2)</f>
        <v>0</v>
      </c>
      <c r="L56" s="246">
        <v>21</v>
      </c>
      <c r="M56" s="246">
        <f>G56*(1+L56/100)</f>
        <v>0</v>
      </c>
      <c r="N56" s="246">
        <v>0</v>
      </c>
      <c r="O56" s="246">
        <f>ROUND(E56*N56,2)</f>
        <v>0</v>
      </c>
      <c r="P56" s="246">
        <v>0</v>
      </c>
      <c r="Q56" s="246">
        <f>ROUND(E56*P56,2)</f>
        <v>0</v>
      </c>
      <c r="R56" s="246"/>
      <c r="S56" s="246" t="s">
        <v>115</v>
      </c>
      <c r="T56" s="247" t="s">
        <v>102</v>
      </c>
      <c r="U56" s="225">
        <v>0</v>
      </c>
      <c r="V56" s="225">
        <f>ROUND(E56*U56,2)</f>
        <v>0</v>
      </c>
      <c r="W56" s="225"/>
      <c r="X56" s="225" t="s">
        <v>109</v>
      </c>
      <c r="Y56" s="216"/>
      <c r="Z56" s="216"/>
      <c r="AA56" s="216"/>
      <c r="AB56" s="216"/>
      <c r="AC56" s="216"/>
      <c r="AD56" s="216"/>
      <c r="AE56" s="216"/>
      <c r="AF56" s="216"/>
      <c r="AG56" s="216" t="s">
        <v>130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 x14ac:dyDescent="0.25">
      <c r="A57" s="241">
        <v>37</v>
      </c>
      <c r="B57" s="242" t="s">
        <v>196</v>
      </c>
      <c r="C57" s="253" t="s">
        <v>197</v>
      </c>
      <c r="D57" s="243" t="s">
        <v>163</v>
      </c>
      <c r="E57" s="244">
        <v>1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6">
        <v>0</v>
      </c>
      <c r="O57" s="246">
        <f>ROUND(E57*N57,2)</f>
        <v>0</v>
      </c>
      <c r="P57" s="246">
        <v>0</v>
      </c>
      <c r="Q57" s="246">
        <f>ROUND(E57*P57,2)</f>
        <v>0</v>
      </c>
      <c r="R57" s="246"/>
      <c r="S57" s="246" t="s">
        <v>115</v>
      </c>
      <c r="T57" s="247" t="s">
        <v>102</v>
      </c>
      <c r="U57" s="225">
        <v>0</v>
      </c>
      <c r="V57" s="225">
        <f>ROUND(E57*U57,2)</f>
        <v>0</v>
      </c>
      <c r="W57" s="225"/>
      <c r="X57" s="225" t="s">
        <v>109</v>
      </c>
      <c r="Y57" s="216"/>
      <c r="Z57" s="216"/>
      <c r="AA57" s="216"/>
      <c r="AB57" s="216"/>
      <c r="AC57" s="216"/>
      <c r="AD57" s="216"/>
      <c r="AE57" s="216"/>
      <c r="AF57" s="216"/>
      <c r="AG57" s="216" t="s">
        <v>130</v>
      </c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 x14ac:dyDescent="0.25">
      <c r="A58" s="241">
        <v>38</v>
      </c>
      <c r="B58" s="242" t="s">
        <v>198</v>
      </c>
      <c r="C58" s="253" t="s">
        <v>199</v>
      </c>
      <c r="D58" s="243" t="s">
        <v>163</v>
      </c>
      <c r="E58" s="244">
        <v>1</v>
      </c>
      <c r="F58" s="245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6">
        <v>0</v>
      </c>
      <c r="O58" s="246">
        <f>ROUND(E58*N58,2)</f>
        <v>0</v>
      </c>
      <c r="P58" s="246">
        <v>0</v>
      </c>
      <c r="Q58" s="246">
        <f>ROUND(E58*P58,2)</f>
        <v>0</v>
      </c>
      <c r="R58" s="246"/>
      <c r="S58" s="246" t="s">
        <v>115</v>
      </c>
      <c r="T58" s="247" t="s">
        <v>102</v>
      </c>
      <c r="U58" s="225">
        <v>0</v>
      </c>
      <c r="V58" s="225">
        <f>ROUND(E58*U58,2)</f>
        <v>0</v>
      </c>
      <c r="W58" s="225"/>
      <c r="X58" s="225" t="s">
        <v>109</v>
      </c>
      <c r="Y58" s="216"/>
      <c r="Z58" s="216"/>
      <c r="AA58" s="216"/>
      <c r="AB58" s="216"/>
      <c r="AC58" s="216"/>
      <c r="AD58" s="216"/>
      <c r="AE58" s="216"/>
      <c r="AF58" s="216"/>
      <c r="AG58" s="216" t="s">
        <v>130</v>
      </c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 x14ac:dyDescent="0.25">
      <c r="A59" s="241">
        <v>39</v>
      </c>
      <c r="B59" s="242" t="s">
        <v>200</v>
      </c>
      <c r="C59" s="253" t="s">
        <v>201</v>
      </c>
      <c r="D59" s="243" t="s">
        <v>163</v>
      </c>
      <c r="E59" s="244">
        <v>1</v>
      </c>
      <c r="F59" s="245"/>
      <c r="G59" s="246">
        <f>ROUND(E59*F59,2)</f>
        <v>0</v>
      </c>
      <c r="H59" s="245"/>
      <c r="I59" s="246">
        <f>ROUND(E59*H59,2)</f>
        <v>0</v>
      </c>
      <c r="J59" s="245"/>
      <c r="K59" s="246">
        <f>ROUND(E59*J59,2)</f>
        <v>0</v>
      </c>
      <c r="L59" s="246">
        <v>21</v>
      </c>
      <c r="M59" s="246">
        <f>G59*(1+L59/100)</f>
        <v>0</v>
      </c>
      <c r="N59" s="246">
        <v>0</v>
      </c>
      <c r="O59" s="246">
        <f>ROUND(E59*N59,2)</f>
        <v>0</v>
      </c>
      <c r="P59" s="246">
        <v>0</v>
      </c>
      <c r="Q59" s="246">
        <f>ROUND(E59*P59,2)</f>
        <v>0</v>
      </c>
      <c r="R59" s="246"/>
      <c r="S59" s="246" t="s">
        <v>115</v>
      </c>
      <c r="T59" s="247" t="s">
        <v>102</v>
      </c>
      <c r="U59" s="225">
        <v>0</v>
      </c>
      <c r="V59" s="225">
        <f>ROUND(E59*U59,2)</f>
        <v>0</v>
      </c>
      <c r="W59" s="225"/>
      <c r="X59" s="225" t="s">
        <v>109</v>
      </c>
      <c r="Y59" s="216"/>
      <c r="Z59" s="216"/>
      <c r="AA59" s="216"/>
      <c r="AB59" s="216"/>
      <c r="AC59" s="216"/>
      <c r="AD59" s="216"/>
      <c r="AE59" s="216"/>
      <c r="AF59" s="216"/>
      <c r="AG59" s="216" t="s">
        <v>130</v>
      </c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1" x14ac:dyDescent="0.25">
      <c r="A60" s="241">
        <v>40</v>
      </c>
      <c r="B60" s="242" t="s">
        <v>202</v>
      </c>
      <c r="C60" s="253" t="s">
        <v>203</v>
      </c>
      <c r="D60" s="243" t="s">
        <v>163</v>
      </c>
      <c r="E60" s="244">
        <v>1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6">
        <v>0</v>
      </c>
      <c r="O60" s="246">
        <f>ROUND(E60*N60,2)</f>
        <v>0</v>
      </c>
      <c r="P60" s="246">
        <v>0</v>
      </c>
      <c r="Q60" s="246">
        <f>ROUND(E60*P60,2)</f>
        <v>0</v>
      </c>
      <c r="R60" s="246"/>
      <c r="S60" s="246" t="s">
        <v>115</v>
      </c>
      <c r="T60" s="247" t="s">
        <v>102</v>
      </c>
      <c r="U60" s="225">
        <v>0</v>
      </c>
      <c r="V60" s="225">
        <f>ROUND(E60*U60,2)</f>
        <v>0</v>
      </c>
      <c r="W60" s="225"/>
      <c r="X60" s="225" t="s">
        <v>109</v>
      </c>
      <c r="Y60" s="216"/>
      <c r="Z60" s="216"/>
      <c r="AA60" s="216"/>
      <c r="AB60" s="216"/>
      <c r="AC60" s="216"/>
      <c r="AD60" s="216"/>
      <c r="AE60" s="216"/>
      <c r="AF60" s="216"/>
      <c r="AG60" s="216" t="s">
        <v>110</v>
      </c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outlineLevel="1" x14ac:dyDescent="0.25">
      <c r="A61" s="241">
        <v>41</v>
      </c>
      <c r="B61" s="242" t="s">
        <v>204</v>
      </c>
      <c r="C61" s="253" t="s">
        <v>205</v>
      </c>
      <c r="D61" s="243" t="s">
        <v>163</v>
      </c>
      <c r="E61" s="244">
        <v>1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6">
        <v>0</v>
      </c>
      <c r="O61" s="246">
        <f>ROUND(E61*N61,2)</f>
        <v>0</v>
      </c>
      <c r="P61" s="246">
        <v>0</v>
      </c>
      <c r="Q61" s="246">
        <f>ROUND(E61*P61,2)</f>
        <v>0</v>
      </c>
      <c r="R61" s="246"/>
      <c r="S61" s="246" t="s">
        <v>115</v>
      </c>
      <c r="T61" s="247" t="s">
        <v>102</v>
      </c>
      <c r="U61" s="225">
        <v>0</v>
      </c>
      <c r="V61" s="225">
        <f>ROUND(E61*U61,2)</f>
        <v>0</v>
      </c>
      <c r="W61" s="225"/>
      <c r="X61" s="225" t="s">
        <v>109</v>
      </c>
      <c r="Y61" s="216"/>
      <c r="Z61" s="216"/>
      <c r="AA61" s="216"/>
      <c r="AB61" s="216"/>
      <c r="AC61" s="216"/>
      <c r="AD61" s="216"/>
      <c r="AE61" s="216"/>
      <c r="AF61" s="216"/>
      <c r="AG61" s="216" t="s">
        <v>110</v>
      </c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 x14ac:dyDescent="0.25">
      <c r="A62" s="241">
        <v>42</v>
      </c>
      <c r="B62" s="242" t="s">
        <v>206</v>
      </c>
      <c r="C62" s="253" t="s">
        <v>207</v>
      </c>
      <c r="D62" s="243" t="s">
        <v>163</v>
      </c>
      <c r="E62" s="244">
        <v>1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6">
        <v>0</v>
      </c>
      <c r="O62" s="246">
        <f>ROUND(E62*N62,2)</f>
        <v>0</v>
      </c>
      <c r="P62" s="246">
        <v>0</v>
      </c>
      <c r="Q62" s="246">
        <f>ROUND(E62*P62,2)</f>
        <v>0</v>
      </c>
      <c r="R62" s="246"/>
      <c r="S62" s="246" t="s">
        <v>115</v>
      </c>
      <c r="T62" s="247" t="s">
        <v>102</v>
      </c>
      <c r="U62" s="225">
        <v>0</v>
      </c>
      <c r="V62" s="225">
        <f>ROUND(E62*U62,2)</f>
        <v>0</v>
      </c>
      <c r="W62" s="225"/>
      <c r="X62" s="225" t="s">
        <v>109</v>
      </c>
      <c r="Y62" s="216"/>
      <c r="Z62" s="216"/>
      <c r="AA62" s="216"/>
      <c r="AB62" s="216"/>
      <c r="AC62" s="216"/>
      <c r="AD62" s="216"/>
      <c r="AE62" s="216"/>
      <c r="AF62" s="216"/>
      <c r="AG62" s="216" t="s">
        <v>110</v>
      </c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 x14ac:dyDescent="0.25">
      <c r="A63" s="233">
        <v>43</v>
      </c>
      <c r="B63" s="234" t="s">
        <v>208</v>
      </c>
      <c r="C63" s="251" t="s">
        <v>209</v>
      </c>
      <c r="D63" s="235" t="s">
        <v>163</v>
      </c>
      <c r="E63" s="236">
        <v>1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8">
        <v>0</v>
      </c>
      <c r="O63" s="238">
        <f>ROUND(E63*N63,2)</f>
        <v>0</v>
      </c>
      <c r="P63" s="238">
        <v>0</v>
      </c>
      <c r="Q63" s="238">
        <f>ROUND(E63*P63,2)</f>
        <v>0</v>
      </c>
      <c r="R63" s="238"/>
      <c r="S63" s="238" t="s">
        <v>115</v>
      </c>
      <c r="T63" s="239" t="s">
        <v>102</v>
      </c>
      <c r="U63" s="225">
        <v>0</v>
      </c>
      <c r="V63" s="225">
        <f>ROUND(E63*U63,2)</f>
        <v>0</v>
      </c>
      <c r="W63" s="225"/>
      <c r="X63" s="225" t="s">
        <v>109</v>
      </c>
      <c r="Y63" s="216"/>
      <c r="Z63" s="216"/>
      <c r="AA63" s="216"/>
      <c r="AB63" s="216"/>
      <c r="AC63" s="216"/>
      <c r="AD63" s="216"/>
      <c r="AE63" s="216"/>
      <c r="AF63" s="216"/>
      <c r="AG63" s="216" t="s">
        <v>130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1" x14ac:dyDescent="0.25">
      <c r="A64" s="223"/>
      <c r="B64" s="224"/>
      <c r="C64" s="252" t="s">
        <v>178</v>
      </c>
      <c r="D64" s="240"/>
      <c r="E64" s="240"/>
      <c r="F64" s="240"/>
      <c r="G64" s="240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16"/>
      <c r="Z64" s="216"/>
      <c r="AA64" s="216"/>
      <c r="AB64" s="216"/>
      <c r="AC64" s="216"/>
      <c r="AD64" s="216"/>
      <c r="AE64" s="216"/>
      <c r="AF64" s="216"/>
      <c r="AG64" s="216" t="s">
        <v>106</v>
      </c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ht="20.399999999999999" outlineLevel="1" x14ac:dyDescent="0.25">
      <c r="A65" s="233">
        <v>44</v>
      </c>
      <c r="B65" s="234" t="s">
        <v>210</v>
      </c>
      <c r="C65" s="251" t="s">
        <v>211</v>
      </c>
      <c r="D65" s="235" t="s">
        <v>163</v>
      </c>
      <c r="E65" s="236">
        <v>1</v>
      </c>
      <c r="F65" s="237"/>
      <c r="G65" s="238">
        <f>ROUND(E65*F65,2)</f>
        <v>0</v>
      </c>
      <c r="H65" s="237"/>
      <c r="I65" s="238">
        <f>ROUND(E65*H65,2)</f>
        <v>0</v>
      </c>
      <c r="J65" s="237"/>
      <c r="K65" s="238">
        <f>ROUND(E65*J65,2)</f>
        <v>0</v>
      </c>
      <c r="L65" s="238">
        <v>21</v>
      </c>
      <c r="M65" s="238">
        <f>G65*(1+L65/100)</f>
        <v>0</v>
      </c>
      <c r="N65" s="238">
        <v>0</v>
      </c>
      <c r="O65" s="238">
        <f>ROUND(E65*N65,2)</f>
        <v>0</v>
      </c>
      <c r="P65" s="238">
        <v>0</v>
      </c>
      <c r="Q65" s="238">
        <f>ROUND(E65*P65,2)</f>
        <v>0</v>
      </c>
      <c r="R65" s="238"/>
      <c r="S65" s="238" t="s">
        <v>115</v>
      </c>
      <c r="T65" s="239" t="s">
        <v>102</v>
      </c>
      <c r="U65" s="225">
        <v>0</v>
      </c>
      <c r="V65" s="225">
        <f>ROUND(E65*U65,2)</f>
        <v>0</v>
      </c>
      <c r="W65" s="225"/>
      <c r="X65" s="225" t="s">
        <v>109</v>
      </c>
      <c r="Y65" s="216"/>
      <c r="Z65" s="216"/>
      <c r="AA65" s="216"/>
      <c r="AB65" s="216"/>
      <c r="AC65" s="216"/>
      <c r="AD65" s="216"/>
      <c r="AE65" s="216"/>
      <c r="AF65" s="216"/>
      <c r="AG65" s="216" t="s">
        <v>110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 x14ac:dyDescent="0.25">
      <c r="A66" s="223"/>
      <c r="B66" s="224"/>
      <c r="C66" s="252" t="s">
        <v>178</v>
      </c>
      <c r="D66" s="240"/>
      <c r="E66" s="240"/>
      <c r="F66" s="240"/>
      <c r="G66" s="240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16"/>
      <c r="Z66" s="216"/>
      <c r="AA66" s="216"/>
      <c r="AB66" s="216"/>
      <c r="AC66" s="216"/>
      <c r="AD66" s="216"/>
      <c r="AE66" s="216"/>
      <c r="AF66" s="216"/>
      <c r="AG66" s="216" t="s">
        <v>106</v>
      </c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 x14ac:dyDescent="0.25">
      <c r="A67" s="233">
        <v>45</v>
      </c>
      <c r="B67" s="234" t="s">
        <v>212</v>
      </c>
      <c r="C67" s="251" t="s">
        <v>213</v>
      </c>
      <c r="D67" s="235" t="s">
        <v>100</v>
      </c>
      <c r="E67" s="236">
        <v>1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0</v>
      </c>
      <c r="O67" s="238">
        <f>ROUND(E67*N67,2)</f>
        <v>0</v>
      </c>
      <c r="P67" s="238">
        <v>0</v>
      </c>
      <c r="Q67" s="238">
        <f>ROUND(E67*P67,2)</f>
        <v>0</v>
      </c>
      <c r="R67" s="238"/>
      <c r="S67" s="238" t="s">
        <v>115</v>
      </c>
      <c r="T67" s="239" t="s">
        <v>102</v>
      </c>
      <c r="U67" s="225">
        <v>0</v>
      </c>
      <c r="V67" s="225">
        <f>ROUND(E67*U67,2)</f>
        <v>0</v>
      </c>
      <c r="W67" s="225"/>
      <c r="X67" s="225" t="s">
        <v>109</v>
      </c>
      <c r="Y67" s="216"/>
      <c r="Z67" s="216"/>
      <c r="AA67" s="216"/>
      <c r="AB67" s="216"/>
      <c r="AC67" s="216"/>
      <c r="AD67" s="216"/>
      <c r="AE67" s="216"/>
      <c r="AF67" s="216"/>
      <c r="AG67" s="216" t="s">
        <v>110</v>
      </c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ht="31.2" outlineLevel="1" x14ac:dyDescent="0.25">
      <c r="A68" s="223"/>
      <c r="B68" s="224"/>
      <c r="C68" s="252" t="s">
        <v>137</v>
      </c>
      <c r="D68" s="240"/>
      <c r="E68" s="240"/>
      <c r="F68" s="240"/>
      <c r="G68" s="240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16"/>
      <c r="Z68" s="216"/>
      <c r="AA68" s="216"/>
      <c r="AB68" s="216"/>
      <c r="AC68" s="216"/>
      <c r="AD68" s="216"/>
      <c r="AE68" s="216"/>
      <c r="AF68" s="216"/>
      <c r="AG68" s="216" t="s">
        <v>106</v>
      </c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48" t="str">
        <f>C68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68" s="216"/>
      <c r="BC68" s="216"/>
      <c r="BD68" s="216"/>
      <c r="BE68" s="216"/>
      <c r="BF68" s="216"/>
      <c r="BG68" s="216"/>
      <c r="BH68" s="216"/>
    </row>
    <row r="69" spans="1:60" outlineLevel="1" x14ac:dyDescent="0.25">
      <c r="A69" s="241">
        <v>46</v>
      </c>
      <c r="B69" s="242" t="s">
        <v>214</v>
      </c>
      <c r="C69" s="253" t="s">
        <v>215</v>
      </c>
      <c r="D69" s="243" t="s">
        <v>114</v>
      </c>
      <c r="E69" s="244">
        <v>156</v>
      </c>
      <c r="F69" s="245"/>
      <c r="G69" s="246">
        <f>ROUND(E69*F69,2)</f>
        <v>0</v>
      </c>
      <c r="H69" s="245"/>
      <c r="I69" s="246">
        <f>ROUND(E69*H69,2)</f>
        <v>0</v>
      </c>
      <c r="J69" s="245"/>
      <c r="K69" s="246">
        <f>ROUND(E69*J69,2)</f>
        <v>0</v>
      </c>
      <c r="L69" s="246">
        <v>21</v>
      </c>
      <c r="M69" s="246">
        <f>G69*(1+L69/100)</f>
        <v>0</v>
      </c>
      <c r="N69" s="246">
        <v>0</v>
      </c>
      <c r="O69" s="246">
        <f>ROUND(E69*N69,2)</f>
        <v>0</v>
      </c>
      <c r="P69" s="246">
        <v>0</v>
      </c>
      <c r="Q69" s="246">
        <f>ROUND(E69*P69,2)</f>
        <v>0</v>
      </c>
      <c r="R69" s="246"/>
      <c r="S69" s="246" t="s">
        <v>115</v>
      </c>
      <c r="T69" s="247" t="s">
        <v>102</v>
      </c>
      <c r="U69" s="225">
        <v>0</v>
      </c>
      <c r="V69" s="225">
        <f>ROUND(E69*U69,2)</f>
        <v>0</v>
      </c>
      <c r="W69" s="225"/>
      <c r="X69" s="225" t="s">
        <v>109</v>
      </c>
      <c r="Y69" s="216"/>
      <c r="Z69" s="216"/>
      <c r="AA69" s="216"/>
      <c r="AB69" s="216"/>
      <c r="AC69" s="216"/>
      <c r="AD69" s="216"/>
      <c r="AE69" s="216"/>
      <c r="AF69" s="216"/>
      <c r="AG69" s="216" t="s">
        <v>110</v>
      </c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 x14ac:dyDescent="0.25">
      <c r="A70" s="233">
        <v>47</v>
      </c>
      <c r="B70" s="234" t="s">
        <v>216</v>
      </c>
      <c r="C70" s="251" t="s">
        <v>217</v>
      </c>
      <c r="D70" s="235" t="s">
        <v>163</v>
      </c>
      <c r="E70" s="236">
        <v>1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0</v>
      </c>
      <c r="O70" s="238">
        <f>ROUND(E70*N70,2)</f>
        <v>0</v>
      </c>
      <c r="P70" s="238">
        <v>0</v>
      </c>
      <c r="Q70" s="238">
        <f>ROUND(E70*P70,2)</f>
        <v>0</v>
      </c>
      <c r="R70" s="238"/>
      <c r="S70" s="238" t="s">
        <v>115</v>
      </c>
      <c r="T70" s="239" t="s">
        <v>102</v>
      </c>
      <c r="U70" s="225">
        <v>0</v>
      </c>
      <c r="V70" s="225">
        <f>ROUND(E70*U70,2)</f>
        <v>0</v>
      </c>
      <c r="W70" s="225"/>
      <c r="X70" s="225" t="s">
        <v>109</v>
      </c>
      <c r="Y70" s="216"/>
      <c r="Z70" s="216"/>
      <c r="AA70" s="216"/>
      <c r="AB70" s="216"/>
      <c r="AC70" s="216"/>
      <c r="AD70" s="216"/>
      <c r="AE70" s="216"/>
      <c r="AF70" s="216"/>
      <c r="AG70" s="216" t="s">
        <v>130</v>
      </c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 x14ac:dyDescent="0.25">
      <c r="A71" s="223"/>
      <c r="B71" s="224"/>
      <c r="C71" s="252" t="s">
        <v>218</v>
      </c>
      <c r="D71" s="240"/>
      <c r="E71" s="240"/>
      <c r="F71" s="240"/>
      <c r="G71" s="240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16"/>
      <c r="Z71" s="216"/>
      <c r="AA71" s="216"/>
      <c r="AB71" s="216"/>
      <c r="AC71" s="216"/>
      <c r="AD71" s="216"/>
      <c r="AE71" s="216"/>
      <c r="AF71" s="216"/>
      <c r="AG71" s="216" t="s">
        <v>106</v>
      </c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 x14ac:dyDescent="0.25">
      <c r="A72" s="233">
        <v>48</v>
      </c>
      <c r="B72" s="234" t="s">
        <v>219</v>
      </c>
      <c r="C72" s="251" t="s">
        <v>220</v>
      </c>
      <c r="D72" s="235" t="s">
        <v>163</v>
      </c>
      <c r="E72" s="236">
        <v>1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8">
        <v>0</v>
      </c>
      <c r="O72" s="238">
        <f>ROUND(E72*N72,2)</f>
        <v>0</v>
      </c>
      <c r="P72" s="238">
        <v>0</v>
      </c>
      <c r="Q72" s="238">
        <f>ROUND(E72*P72,2)</f>
        <v>0</v>
      </c>
      <c r="R72" s="238"/>
      <c r="S72" s="238" t="s">
        <v>115</v>
      </c>
      <c r="T72" s="239" t="s">
        <v>102</v>
      </c>
      <c r="U72" s="225">
        <v>0</v>
      </c>
      <c r="V72" s="225">
        <f>ROUND(E72*U72,2)</f>
        <v>0</v>
      </c>
      <c r="W72" s="225"/>
      <c r="X72" s="225" t="s">
        <v>109</v>
      </c>
      <c r="Y72" s="216"/>
      <c r="Z72" s="216"/>
      <c r="AA72" s="216"/>
      <c r="AB72" s="216"/>
      <c r="AC72" s="216"/>
      <c r="AD72" s="216"/>
      <c r="AE72" s="216"/>
      <c r="AF72" s="216"/>
      <c r="AG72" s="216" t="s">
        <v>130</v>
      </c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1" x14ac:dyDescent="0.25">
      <c r="A73" s="223"/>
      <c r="B73" s="224"/>
      <c r="C73" s="252" t="s">
        <v>218</v>
      </c>
      <c r="D73" s="240"/>
      <c r="E73" s="240"/>
      <c r="F73" s="240"/>
      <c r="G73" s="240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16"/>
      <c r="Z73" s="216"/>
      <c r="AA73" s="216"/>
      <c r="AB73" s="216"/>
      <c r="AC73" s="216"/>
      <c r="AD73" s="216"/>
      <c r="AE73" s="216"/>
      <c r="AF73" s="216"/>
      <c r="AG73" s="216" t="s">
        <v>106</v>
      </c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 x14ac:dyDescent="0.25">
      <c r="A74" s="233">
        <v>49</v>
      </c>
      <c r="B74" s="234" t="s">
        <v>221</v>
      </c>
      <c r="C74" s="251" t="s">
        <v>222</v>
      </c>
      <c r="D74" s="235" t="s">
        <v>163</v>
      </c>
      <c r="E74" s="236">
        <v>1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21</v>
      </c>
      <c r="M74" s="238">
        <f>G74*(1+L74/100)</f>
        <v>0</v>
      </c>
      <c r="N74" s="238">
        <v>0</v>
      </c>
      <c r="O74" s="238">
        <f>ROUND(E74*N74,2)</f>
        <v>0</v>
      </c>
      <c r="P74" s="238">
        <v>0</v>
      </c>
      <c r="Q74" s="238">
        <f>ROUND(E74*P74,2)</f>
        <v>0</v>
      </c>
      <c r="R74" s="238"/>
      <c r="S74" s="238" t="s">
        <v>115</v>
      </c>
      <c r="T74" s="239" t="s">
        <v>102</v>
      </c>
      <c r="U74" s="225">
        <v>0</v>
      </c>
      <c r="V74" s="225">
        <f>ROUND(E74*U74,2)</f>
        <v>0</v>
      </c>
      <c r="W74" s="225"/>
      <c r="X74" s="225" t="s">
        <v>109</v>
      </c>
      <c r="Y74" s="216"/>
      <c r="Z74" s="216"/>
      <c r="AA74" s="216"/>
      <c r="AB74" s="216"/>
      <c r="AC74" s="216"/>
      <c r="AD74" s="216"/>
      <c r="AE74" s="216"/>
      <c r="AF74" s="216"/>
      <c r="AG74" s="216" t="s">
        <v>130</v>
      </c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 x14ac:dyDescent="0.25">
      <c r="A75" s="223"/>
      <c r="B75" s="224"/>
      <c r="C75" s="252" t="s">
        <v>223</v>
      </c>
      <c r="D75" s="240"/>
      <c r="E75" s="240"/>
      <c r="F75" s="240"/>
      <c r="G75" s="240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16"/>
      <c r="Z75" s="216"/>
      <c r="AA75" s="216"/>
      <c r="AB75" s="216"/>
      <c r="AC75" s="216"/>
      <c r="AD75" s="216"/>
      <c r="AE75" s="216"/>
      <c r="AF75" s="216"/>
      <c r="AG75" s="216" t="s">
        <v>106</v>
      </c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 x14ac:dyDescent="0.25">
      <c r="A76" s="233">
        <v>50</v>
      </c>
      <c r="B76" s="234" t="s">
        <v>224</v>
      </c>
      <c r="C76" s="251" t="s">
        <v>225</v>
      </c>
      <c r="D76" s="235" t="s">
        <v>163</v>
      </c>
      <c r="E76" s="236">
        <v>1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8">
        <v>0</v>
      </c>
      <c r="O76" s="238">
        <f>ROUND(E76*N76,2)</f>
        <v>0</v>
      </c>
      <c r="P76" s="238">
        <v>0</v>
      </c>
      <c r="Q76" s="238">
        <f>ROUND(E76*P76,2)</f>
        <v>0</v>
      </c>
      <c r="R76" s="238"/>
      <c r="S76" s="238" t="s">
        <v>115</v>
      </c>
      <c r="T76" s="239" t="s">
        <v>102</v>
      </c>
      <c r="U76" s="225">
        <v>0</v>
      </c>
      <c r="V76" s="225">
        <f>ROUND(E76*U76,2)</f>
        <v>0</v>
      </c>
      <c r="W76" s="225"/>
      <c r="X76" s="225" t="s">
        <v>109</v>
      </c>
      <c r="Y76" s="216"/>
      <c r="Z76" s="216"/>
      <c r="AA76" s="216"/>
      <c r="AB76" s="216"/>
      <c r="AC76" s="216"/>
      <c r="AD76" s="216"/>
      <c r="AE76" s="216"/>
      <c r="AF76" s="216"/>
      <c r="AG76" s="216" t="s">
        <v>130</v>
      </c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1" x14ac:dyDescent="0.25">
      <c r="A77" s="223"/>
      <c r="B77" s="224"/>
      <c r="C77" s="252" t="s">
        <v>226</v>
      </c>
      <c r="D77" s="240"/>
      <c r="E77" s="240"/>
      <c r="F77" s="240"/>
      <c r="G77" s="240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16"/>
      <c r="Z77" s="216"/>
      <c r="AA77" s="216"/>
      <c r="AB77" s="216"/>
      <c r="AC77" s="216"/>
      <c r="AD77" s="216"/>
      <c r="AE77" s="216"/>
      <c r="AF77" s="216"/>
      <c r="AG77" s="216" t="s">
        <v>106</v>
      </c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1" x14ac:dyDescent="0.25">
      <c r="A78" s="233">
        <v>51</v>
      </c>
      <c r="B78" s="234" t="s">
        <v>227</v>
      </c>
      <c r="C78" s="251" t="s">
        <v>228</v>
      </c>
      <c r="D78" s="235" t="s">
        <v>163</v>
      </c>
      <c r="E78" s="236">
        <v>1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38"/>
      <c r="S78" s="238" t="s">
        <v>115</v>
      </c>
      <c r="T78" s="239" t="s">
        <v>102</v>
      </c>
      <c r="U78" s="225">
        <v>0</v>
      </c>
      <c r="V78" s="225">
        <f>ROUND(E78*U78,2)</f>
        <v>0</v>
      </c>
      <c r="W78" s="225"/>
      <c r="X78" s="225" t="s">
        <v>109</v>
      </c>
      <c r="Y78" s="216"/>
      <c r="Z78" s="216"/>
      <c r="AA78" s="216"/>
      <c r="AB78" s="216"/>
      <c r="AC78" s="216"/>
      <c r="AD78" s="216"/>
      <c r="AE78" s="216"/>
      <c r="AF78" s="216"/>
      <c r="AG78" s="216" t="s">
        <v>130</v>
      </c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 x14ac:dyDescent="0.25">
      <c r="A79" s="223"/>
      <c r="B79" s="224"/>
      <c r="C79" s="252" t="s">
        <v>226</v>
      </c>
      <c r="D79" s="240"/>
      <c r="E79" s="240"/>
      <c r="F79" s="240"/>
      <c r="G79" s="240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25"/>
      <c r="Y79" s="216"/>
      <c r="Z79" s="216"/>
      <c r="AA79" s="216"/>
      <c r="AB79" s="216"/>
      <c r="AC79" s="216"/>
      <c r="AD79" s="216"/>
      <c r="AE79" s="216"/>
      <c r="AF79" s="216"/>
      <c r="AG79" s="216" t="s">
        <v>106</v>
      </c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1" x14ac:dyDescent="0.25">
      <c r="A80" s="233">
        <v>52</v>
      </c>
      <c r="B80" s="234" t="s">
        <v>229</v>
      </c>
      <c r="C80" s="251" t="s">
        <v>230</v>
      </c>
      <c r="D80" s="235" t="s">
        <v>163</v>
      </c>
      <c r="E80" s="236">
        <v>1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8">
        <v>0</v>
      </c>
      <c r="O80" s="238">
        <f>ROUND(E80*N80,2)</f>
        <v>0</v>
      </c>
      <c r="P80" s="238">
        <v>0</v>
      </c>
      <c r="Q80" s="238">
        <f>ROUND(E80*P80,2)</f>
        <v>0</v>
      </c>
      <c r="R80" s="238"/>
      <c r="S80" s="238" t="s">
        <v>115</v>
      </c>
      <c r="T80" s="239" t="s">
        <v>102</v>
      </c>
      <c r="U80" s="225">
        <v>0</v>
      </c>
      <c r="V80" s="225">
        <f>ROUND(E80*U80,2)</f>
        <v>0</v>
      </c>
      <c r="W80" s="225"/>
      <c r="X80" s="225" t="s">
        <v>109</v>
      </c>
      <c r="Y80" s="216"/>
      <c r="Z80" s="216"/>
      <c r="AA80" s="216"/>
      <c r="AB80" s="216"/>
      <c r="AC80" s="216"/>
      <c r="AD80" s="216"/>
      <c r="AE80" s="216"/>
      <c r="AF80" s="216"/>
      <c r="AG80" s="216" t="s">
        <v>130</v>
      </c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 x14ac:dyDescent="0.25">
      <c r="A81" s="223"/>
      <c r="B81" s="224"/>
      <c r="C81" s="252" t="s">
        <v>223</v>
      </c>
      <c r="D81" s="240"/>
      <c r="E81" s="240"/>
      <c r="F81" s="240"/>
      <c r="G81" s="240"/>
      <c r="H81" s="225"/>
      <c r="I81" s="225"/>
      <c r="J81" s="225"/>
      <c r="K81" s="225"/>
      <c r="L81" s="225"/>
      <c r="M81" s="225"/>
      <c r="N81" s="225"/>
      <c r="O81" s="225"/>
      <c r="P81" s="225"/>
      <c r="Q81" s="225"/>
      <c r="R81" s="225"/>
      <c r="S81" s="225"/>
      <c r="T81" s="225"/>
      <c r="U81" s="225"/>
      <c r="V81" s="225"/>
      <c r="W81" s="225"/>
      <c r="X81" s="225"/>
      <c r="Y81" s="216"/>
      <c r="Z81" s="216"/>
      <c r="AA81" s="216"/>
      <c r="AB81" s="216"/>
      <c r="AC81" s="216"/>
      <c r="AD81" s="216"/>
      <c r="AE81" s="216"/>
      <c r="AF81" s="216"/>
      <c r="AG81" s="216" t="s">
        <v>106</v>
      </c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 x14ac:dyDescent="0.25">
      <c r="A82" s="233">
        <v>53</v>
      </c>
      <c r="B82" s="234" t="s">
        <v>231</v>
      </c>
      <c r="C82" s="251" t="s">
        <v>232</v>
      </c>
      <c r="D82" s="235" t="s">
        <v>163</v>
      </c>
      <c r="E82" s="236">
        <v>1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21</v>
      </c>
      <c r="M82" s="238">
        <f>G82*(1+L82/100)</f>
        <v>0</v>
      </c>
      <c r="N82" s="238">
        <v>0</v>
      </c>
      <c r="O82" s="238">
        <f>ROUND(E82*N82,2)</f>
        <v>0</v>
      </c>
      <c r="P82" s="238">
        <v>0</v>
      </c>
      <c r="Q82" s="238">
        <f>ROUND(E82*P82,2)</f>
        <v>0</v>
      </c>
      <c r="R82" s="238"/>
      <c r="S82" s="238" t="s">
        <v>115</v>
      </c>
      <c r="T82" s="239" t="s">
        <v>102</v>
      </c>
      <c r="U82" s="225">
        <v>0</v>
      </c>
      <c r="V82" s="225">
        <f>ROUND(E82*U82,2)</f>
        <v>0</v>
      </c>
      <c r="W82" s="225"/>
      <c r="X82" s="225" t="s">
        <v>109</v>
      </c>
      <c r="Y82" s="216"/>
      <c r="Z82" s="216"/>
      <c r="AA82" s="216"/>
      <c r="AB82" s="216"/>
      <c r="AC82" s="216"/>
      <c r="AD82" s="216"/>
      <c r="AE82" s="216"/>
      <c r="AF82" s="216"/>
      <c r="AG82" s="216" t="s">
        <v>130</v>
      </c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 x14ac:dyDescent="0.25">
      <c r="A83" s="223"/>
      <c r="B83" s="224"/>
      <c r="C83" s="252" t="s">
        <v>223</v>
      </c>
      <c r="D83" s="240"/>
      <c r="E83" s="240"/>
      <c r="F83" s="240"/>
      <c r="G83" s="240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16"/>
      <c r="Z83" s="216"/>
      <c r="AA83" s="216"/>
      <c r="AB83" s="216"/>
      <c r="AC83" s="216"/>
      <c r="AD83" s="216"/>
      <c r="AE83" s="216"/>
      <c r="AF83" s="216"/>
      <c r="AG83" s="216" t="s">
        <v>106</v>
      </c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 x14ac:dyDescent="0.25">
      <c r="A84" s="233">
        <v>54</v>
      </c>
      <c r="B84" s="234" t="s">
        <v>233</v>
      </c>
      <c r="C84" s="251" t="s">
        <v>234</v>
      </c>
      <c r="D84" s="235" t="s">
        <v>163</v>
      </c>
      <c r="E84" s="236">
        <v>1</v>
      </c>
      <c r="F84" s="237"/>
      <c r="G84" s="238">
        <f>ROUND(E84*F84,2)</f>
        <v>0</v>
      </c>
      <c r="H84" s="237"/>
      <c r="I84" s="238">
        <f>ROUND(E84*H84,2)</f>
        <v>0</v>
      </c>
      <c r="J84" s="237"/>
      <c r="K84" s="238">
        <f>ROUND(E84*J84,2)</f>
        <v>0</v>
      </c>
      <c r="L84" s="238">
        <v>21</v>
      </c>
      <c r="M84" s="238">
        <f>G84*(1+L84/100)</f>
        <v>0</v>
      </c>
      <c r="N84" s="238">
        <v>0</v>
      </c>
      <c r="O84" s="238">
        <f>ROUND(E84*N84,2)</f>
        <v>0</v>
      </c>
      <c r="P84" s="238">
        <v>0</v>
      </c>
      <c r="Q84" s="238">
        <f>ROUND(E84*P84,2)</f>
        <v>0</v>
      </c>
      <c r="R84" s="238"/>
      <c r="S84" s="238" t="s">
        <v>115</v>
      </c>
      <c r="T84" s="239" t="s">
        <v>102</v>
      </c>
      <c r="U84" s="225">
        <v>0</v>
      </c>
      <c r="V84" s="225">
        <f>ROUND(E84*U84,2)</f>
        <v>0</v>
      </c>
      <c r="W84" s="225"/>
      <c r="X84" s="225" t="s">
        <v>109</v>
      </c>
      <c r="Y84" s="216"/>
      <c r="Z84" s="216"/>
      <c r="AA84" s="216"/>
      <c r="AB84" s="216"/>
      <c r="AC84" s="216"/>
      <c r="AD84" s="216"/>
      <c r="AE84" s="216"/>
      <c r="AF84" s="216"/>
      <c r="AG84" s="216" t="s">
        <v>130</v>
      </c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 x14ac:dyDescent="0.25">
      <c r="A85" s="223"/>
      <c r="B85" s="224"/>
      <c r="C85" s="252" t="s">
        <v>226</v>
      </c>
      <c r="D85" s="240"/>
      <c r="E85" s="240"/>
      <c r="F85" s="240"/>
      <c r="G85" s="240"/>
      <c r="H85" s="225"/>
      <c r="I85" s="225"/>
      <c r="J85" s="225"/>
      <c r="K85" s="225"/>
      <c r="L85" s="225"/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16"/>
      <c r="Z85" s="216"/>
      <c r="AA85" s="216"/>
      <c r="AB85" s="216"/>
      <c r="AC85" s="216"/>
      <c r="AD85" s="216"/>
      <c r="AE85" s="216"/>
      <c r="AF85" s="216"/>
      <c r="AG85" s="216" t="s">
        <v>106</v>
      </c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 x14ac:dyDescent="0.25">
      <c r="A86" s="233">
        <v>55</v>
      </c>
      <c r="B86" s="234" t="s">
        <v>235</v>
      </c>
      <c r="C86" s="251" t="s">
        <v>236</v>
      </c>
      <c r="D86" s="235" t="s">
        <v>163</v>
      </c>
      <c r="E86" s="236">
        <v>1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8">
        <v>0</v>
      </c>
      <c r="O86" s="238">
        <f>ROUND(E86*N86,2)</f>
        <v>0</v>
      </c>
      <c r="P86" s="238">
        <v>0</v>
      </c>
      <c r="Q86" s="238">
        <f>ROUND(E86*P86,2)</f>
        <v>0</v>
      </c>
      <c r="R86" s="238"/>
      <c r="S86" s="238" t="s">
        <v>115</v>
      </c>
      <c r="T86" s="239" t="s">
        <v>102</v>
      </c>
      <c r="U86" s="225">
        <v>0</v>
      </c>
      <c r="V86" s="225">
        <f>ROUND(E86*U86,2)</f>
        <v>0</v>
      </c>
      <c r="W86" s="225"/>
      <c r="X86" s="225" t="s">
        <v>109</v>
      </c>
      <c r="Y86" s="216"/>
      <c r="Z86" s="216"/>
      <c r="AA86" s="216"/>
      <c r="AB86" s="216"/>
      <c r="AC86" s="216"/>
      <c r="AD86" s="216"/>
      <c r="AE86" s="216"/>
      <c r="AF86" s="216"/>
      <c r="AG86" s="216" t="s">
        <v>130</v>
      </c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 x14ac:dyDescent="0.25">
      <c r="A87" s="223"/>
      <c r="B87" s="224"/>
      <c r="C87" s="252" t="s">
        <v>223</v>
      </c>
      <c r="D87" s="240"/>
      <c r="E87" s="240"/>
      <c r="F87" s="240"/>
      <c r="G87" s="240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16"/>
      <c r="Z87" s="216"/>
      <c r="AA87" s="216"/>
      <c r="AB87" s="216"/>
      <c r="AC87" s="216"/>
      <c r="AD87" s="216"/>
      <c r="AE87" s="216"/>
      <c r="AF87" s="216"/>
      <c r="AG87" s="216" t="s">
        <v>106</v>
      </c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1" x14ac:dyDescent="0.25">
      <c r="A88" s="233">
        <v>56</v>
      </c>
      <c r="B88" s="234" t="s">
        <v>237</v>
      </c>
      <c r="C88" s="251" t="s">
        <v>238</v>
      </c>
      <c r="D88" s="235" t="s">
        <v>163</v>
      </c>
      <c r="E88" s="236">
        <v>1</v>
      </c>
      <c r="F88" s="237"/>
      <c r="G88" s="238">
        <f>ROUND(E88*F88,2)</f>
        <v>0</v>
      </c>
      <c r="H88" s="237"/>
      <c r="I88" s="238">
        <f>ROUND(E88*H88,2)</f>
        <v>0</v>
      </c>
      <c r="J88" s="237"/>
      <c r="K88" s="238">
        <f>ROUND(E88*J88,2)</f>
        <v>0</v>
      </c>
      <c r="L88" s="238">
        <v>21</v>
      </c>
      <c r="M88" s="238">
        <f>G88*(1+L88/100)</f>
        <v>0</v>
      </c>
      <c r="N88" s="238">
        <v>0</v>
      </c>
      <c r="O88" s="238">
        <f>ROUND(E88*N88,2)</f>
        <v>0</v>
      </c>
      <c r="P88" s="238">
        <v>0</v>
      </c>
      <c r="Q88" s="238">
        <f>ROUND(E88*P88,2)</f>
        <v>0</v>
      </c>
      <c r="R88" s="238"/>
      <c r="S88" s="238" t="s">
        <v>115</v>
      </c>
      <c r="T88" s="239" t="s">
        <v>102</v>
      </c>
      <c r="U88" s="225">
        <v>0</v>
      </c>
      <c r="V88" s="225">
        <f>ROUND(E88*U88,2)</f>
        <v>0</v>
      </c>
      <c r="W88" s="225"/>
      <c r="X88" s="225" t="s">
        <v>109</v>
      </c>
      <c r="Y88" s="216"/>
      <c r="Z88" s="216"/>
      <c r="AA88" s="216"/>
      <c r="AB88" s="216"/>
      <c r="AC88" s="216"/>
      <c r="AD88" s="216"/>
      <c r="AE88" s="216"/>
      <c r="AF88" s="216"/>
      <c r="AG88" s="216" t="s">
        <v>130</v>
      </c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 x14ac:dyDescent="0.25">
      <c r="A89" s="223"/>
      <c r="B89" s="224"/>
      <c r="C89" s="252" t="s">
        <v>223</v>
      </c>
      <c r="D89" s="240"/>
      <c r="E89" s="240"/>
      <c r="F89" s="240"/>
      <c r="G89" s="240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16"/>
      <c r="Z89" s="216"/>
      <c r="AA89" s="216"/>
      <c r="AB89" s="216"/>
      <c r="AC89" s="216"/>
      <c r="AD89" s="216"/>
      <c r="AE89" s="216"/>
      <c r="AF89" s="216"/>
      <c r="AG89" s="216" t="s">
        <v>106</v>
      </c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 x14ac:dyDescent="0.25">
      <c r="A90" s="233">
        <v>57</v>
      </c>
      <c r="B90" s="234" t="s">
        <v>239</v>
      </c>
      <c r="C90" s="251" t="s">
        <v>240</v>
      </c>
      <c r="D90" s="235" t="s">
        <v>163</v>
      </c>
      <c r="E90" s="236">
        <v>1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21</v>
      </c>
      <c r="M90" s="238">
        <f>G90*(1+L90/100)</f>
        <v>0</v>
      </c>
      <c r="N90" s="238">
        <v>0</v>
      </c>
      <c r="O90" s="238">
        <f>ROUND(E90*N90,2)</f>
        <v>0</v>
      </c>
      <c r="P90" s="238">
        <v>0</v>
      </c>
      <c r="Q90" s="238">
        <f>ROUND(E90*P90,2)</f>
        <v>0</v>
      </c>
      <c r="R90" s="238"/>
      <c r="S90" s="238" t="s">
        <v>115</v>
      </c>
      <c r="T90" s="239" t="s">
        <v>102</v>
      </c>
      <c r="U90" s="225">
        <v>0</v>
      </c>
      <c r="V90" s="225">
        <f>ROUND(E90*U90,2)</f>
        <v>0</v>
      </c>
      <c r="W90" s="225"/>
      <c r="X90" s="225" t="s">
        <v>109</v>
      </c>
      <c r="Y90" s="216"/>
      <c r="Z90" s="216"/>
      <c r="AA90" s="216"/>
      <c r="AB90" s="216"/>
      <c r="AC90" s="216"/>
      <c r="AD90" s="216"/>
      <c r="AE90" s="216"/>
      <c r="AF90" s="216"/>
      <c r="AG90" s="216" t="s">
        <v>130</v>
      </c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 x14ac:dyDescent="0.25">
      <c r="A91" s="223"/>
      <c r="B91" s="224"/>
      <c r="C91" s="252" t="s">
        <v>223</v>
      </c>
      <c r="D91" s="240"/>
      <c r="E91" s="240"/>
      <c r="F91" s="240"/>
      <c r="G91" s="240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16"/>
      <c r="Z91" s="216"/>
      <c r="AA91" s="216"/>
      <c r="AB91" s="216"/>
      <c r="AC91" s="216"/>
      <c r="AD91" s="216"/>
      <c r="AE91" s="216"/>
      <c r="AF91" s="216"/>
      <c r="AG91" s="216" t="s">
        <v>106</v>
      </c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 x14ac:dyDescent="0.25">
      <c r="A92" s="233">
        <v>58</v>
      </c>
      <c r="B92" s="234" t="s">
        <v>241</v>
      </c>
      <c r="C92" s="251" t="s">
        <v>242</v>
      </c>
      <c r="D92" s="235" t="s">
        <v>163</v>
      </c>
      <c r="E92" s="236">
        <v>1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8">
        <v>0</v>
      </c>
      <c r="O92" s="238">
        <f>ROUND(E92*N92,2)</f>
        <v>0</v>
      </c>
      <c r="P92" s="238">
        <v>0</v>
      </c>
      <c r="Q92" s="238">
        <f>ROUND(E92*P92,2)</f>
        <v>0</v>
      </c>
      <c r="R92" s="238"/>
      <c r="S92" s="238" t="s">
        <v>115</v>
      </c>
      <c r="T92" s="239" t="s">
        <v>102</v>
      </c>
      <c r="U92" s="225">
        <v>0</v>
      </c>
      <c r="V92" s="225">
        <f>ROUND(E92*U92,2)</f>
        <v>0</v>
      </c>
      <c r="W92" s="225"/>
      <c r="X92" s="225" t="s">
        <v>109</v>
      </c>
      <c r="Y92" s="216"/>
      <c r="Z92" s="216"/>
      <c r="AA92" s="216"/>
      <c r="AB92" s="216"/>
      <c r="AC92" s="216"/>
      <c r="AD92" s="216"/>
      <c r="AE92" s="216"/>
      <c r="AF92" s="216"/>
      <c r="AG92" s="216" t="s">
        <v>130</v>
      </c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1" x14ac:dyDescent="0.25">
      <c r="A93" s="223"/>
      <c r="B93" s="224"/>
      <c r="C93" s="252" t="s">
        <v>223</v>
      </c>
      <c r="D93" s="240"/>
      <c r="E93" s="240"/>
      <c r="F93" s="240"/>
      <c r="G93" s="240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16"/>
      <c r="Z93" s="216"/>
      <c r="AA93" s="216"/>
      <c r="AB93" s="216"/>
      <c r="AC93" s="216"/>
      <c r="AD93" s="216"/>
      <c r="AE93" s="216"/>
      <c r="AF93" s="216"/>
      <c r="AG93" s="216" t="s">
        <v>106</v>
      </c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x14ac:dyDescent="0.25">
      <c r="A94" s="3"/>
      <c r="B94" s="4"/>
      <c r="C94" s="254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AE94">
        <v>15</v>
      </c>
      <c r="AF94">
        <v>21</v>
      </c>
      <c r="AG94" t="s">
        <v>83</v>
      </c>
    </row>
    <row r="95" spans="1:60" x14ac:dyDescent="0.25">
      <c r="A95" s="219"/>
      <c r="B95" s="220" t="s">
        <v>29</v>
      </c>
      <c r="C95" s="255"/>
      <c r="D95" s="221"/>
      <c r="E95" s="222"/>
      <c r="F95" s="222"/>
      <c r="G95" s="249">
        <f>G8+G18</f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AE95">
        <f>SUMIF(L7:L93,AE94,G7:G93)</f>
        <v>0</v>
      </c>
      <c r="AF95">
        <f>SUMIF(L7:L93,AF94,G7:G93)</f>
        <v>0</v>
      </c>
      <c r="AG95" t="s">
        <v>243</v>
      </c>
    </row>
    <row r="96" spans="1:60" x14ac:dyDescent="0.25">
      <c r="C96" s="256"/>
      <c r="D96" s="10"/>
      <c r="AG96" t="s">
        <v>244</v>
      </c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l8ZnA2RdzYPPC8ZhX0x3G5qBcEWdp+H5kJ9FqapF5Aa9ypQxcxK1+NVasSVYb68IytwG2sma41uWC5Qa2NAPrA==" saltValue="W1mYxstoUFTS5hB/+J/zLQ==" spinCount="100000" sheet="1"/>
  <mergeCells count="30">
    <mergeCell ref="C83:G83"/>
    <mergeCell ref="C85:G85"/>
    <mergeCell ref="C87:G87"/>
    <mergeCell ref="C89:G89"/>
    <mergeCell ref="C91:G91"/>
    <mergeCell ref="C93:G93"/>
    <mergeCell ref="C71:G71"/>
    <mergeCell ref="C73:G73"/>
    <mergeCell ref="C75:G75"/>
    <mergeCell ref="C77:G77"/>
    <mergeCell ref="C79:G79"/>
    <mergeCell ref="C81:G81"/>
    <mergeCell ref="C33:G33"/>
    <mergeCell ref="C36:G36"/>
    <mergeCell ref="C47:G47"/>
    <mergeCell ref="C64:G64"/>
    <mergeCell ref="C66:G66"/>
    <mergeCell ref="C68:G68"/>
    <mergeCell ref="C21:G21"/>
    <mergeCell ref="C23:G23"/>
    <mergeCell ref="C25:G25"/>
    <mergeCell ref="C27:G27"/>
    <mergeCell ref="C29:G29"/>
    <mergeCell ref="C31:G31"/>
    <mergeCell ref="A1:G1"/>
    <mergeCell ref="C2:G2"/>
    <mergeCell ref="C3:G3"/>
    <mergeCell ref="C4:G4"/>
    <mergeCell ref="C10:G10"/>
    <mergeCell ref="C12:G12"/>
  </mergeCells>
  <pageMargins left="0.39370078740157483" right="0.19685039370078741" top="0.39370078740157483" bottom="0.31496062992125984" header="0.31496062992125984" footer="0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oadresa</vt:lpstr>
      <vt:lpstr>Stavba!Objednatel</vt:lpstr>
      <vt:lpstr>Stavba!Objekt</vt:lpstr>
      <vt:lpstr>'00 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2019-10-23T17:30:56Z</cp:lastPrinted>
  <dcterms:created xsi:type="dcterms:W3CDTF">2009-04-08T07:15:50Z</dcterms:created>
  <dcterms:modified xsi:type="dcterms:W3CDTF">2019-10-23T17:32:44Z</dcterms:modified>
</cp:coreProperties>
</file>