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680" yWindow="-120" windowWidth="29040" windowHeight="17640" activeTab="2"/>
  </bookViews>
  <sheets>
    <sheet name="Parametry" sheetId="1" r:id="rId1"/>
    <sheet name="Rekapitulace" sheetId="3" r:id="rId2"/>
    <sheet name="Rozpočet" sheetId="2" r:id="rId3"/>
  </sheets>
  <calcPr calcId="114210"/>
</workbook>
</file>

<file path=xl/calcChain.xml><?xml version="1.0" encoding="utf-8"?>
<calcChain xmlns="http://schemas.openxmlformats.org/spreadsheetml/2006/main">
  <c r="E118" i="2"/>
  <c r="G118"/>
  <c r="H118"/>
  <c r="I118"/>
  <c r="E191"/>
  <c r="G191"/>
  <c r="H191"/>
  <c r="I191"/>
  <c r="E179"/>
  <c r="G179"/>
  <c r="H179"/>
  <c r="I179"/>
  <c r="E180"/>
  <c r="I180"/>
  <c r="G180"/>
  <c r="H180"/>
  <c r="E167"/>
  <c r="G167"/>
  <c r="H167"/>
  <c r="I167"/>
  <c r="E143"/>
  <c r="G143"/>
  <c r="H143"/>
  <c r="I143"/>
  <c r="E131"/>
  <c r="I131"/>
  <c r="G131"/>
  <c r="H131"/>
  <c r="E215"/>
  <c r="G215"/>
  <c r="H215"/>
  <c r="I215"/>
  <c r="E256"/>
  <c r="G256"/>
  <c r="H256"/>
  <c r="I256"/>
  <c r="E246"/>
  <c r="G246"/>
  <c r="H246"/>
  <c r="I246"/>
  <c r="E247"/>
  <c r="I247"/>
  <c r="G247"/>
  <c r="H247"/>
  <c r="E235"/>
  <c r="I235"/>
  <c r="G235"/>
  <c r="H235"/>
  <c r="E236"/>
  <c r="I236"/>
  <c r="G236"/>
  <c r="H236"/>
  <c r="E225"/>
  <c r="I225"/>
  <c r="G225"/>
  <c r="H225"/>
  <c r="E72"/>
  <c r="G72"/>
  <c r="H72"/>
  <c r="E73"/>
  <c r="G73"/>
  <c r="H73"/>
  <c r="E60"/>
  <c r="I60"/>
  <c r="G60"/>
  <c r="H60"/>
  <c r="G46"/>
  <c r="H46"/>
  <c r="E46"/>
  <c r="I46"/>
  <c r="I72"/>
  <c r="I73"/>
  <c r="B25" i="3"/>
  <c r="C25"/>
  <c r="C8"/>
  <c r="H396" i="2"/>
  <c r="G396"/>
  <c r="E396"/>
  <c r="H395"/>
  <c r="G395"/>
  <c r="E395"/>
  <c r="I395"/>
  <c r="H394"/>
  <c r="G394"/>
  <c r="G397"/>
  <c r="C55" i="3"/>
  <c r="E394" i="2"/>
  <c r="H393"/>
  <c r="G393"/>
  <c r="E393"/>
  <c r="I393"/>
  <c r="H390"/>
  <c r="H389"/>
  <c r="G389"/>
  <c r="E389"/>
  <c r="H388"/>
  <c r="G388"/>
  <c r="E388"/>
  <c r="H385"/>
  <c r="G385"/>
  <c r="E385"/>
  <c r="H384"/>
  <c r="G384"/>
  <c r="E384"/>
  <c r="H383"/>
  <c r="G383"/>
  <c r="E383"/>
  <c r="H382"/>
  <c r="G382"/>
  <c r="E382"/>
  <c r="H381"/>
  <c r="G381"/>
  <c r="E381"/>
  <c r="H380"/>
  <c r="G380"/>
  <c r="E380"/>
  <c r="H378"/>
  <c r="G378"/>
  <c r="E378"/>
  <c r="H377"/>
  <c r="G377"/>
  <c r="E377"/>
  <c r="H376"/>
  <c r="G376"/>
  <c r="E376"/>
  <c r="H375"/>
  <c r="G375"/>
  <c r="E375"/>
  <c r="H374"/>
  <c r="G374"/>
  <c r="E374"/>
  <c r="H373"/>
  <c r="G373"/>
  <c r="E373"/>
  <c r="H372"/>
  <c r="G372"/>
  <c r="E372"/>
  <c r="H370"/>
  <c r="G370"/>
  <c r="E370"/>
  <c r="I369"/>
  <c r="H369"/>
  <c r="G369"/>
  <c r="E369"/>
  <c r="H368"/>
  <c r="G368"/>
  <c r="E368"/>
  <c r="H367"/>
  <c r="G367"/>
  <c r="E367"/>
  <c r="H366"/>
  <c r="G366"/>
  <c r="E366"/>
  <c r="I366"/>
  <c r="H365"/>
  <c r="G365"/>
  <c r="E365"/>
  <c r="H364"/>
  <c r="G364"/>
  <c r="E364"/>
  <c r="H363"/>
  <c r="G363"/>
  <c r="E363"/>
  <c r="I363"/>
  <c r="I362"/>
  <c r="H362"/>
  <c r="G362"/>
  <c r="E362"/>
  <c r="H361"/>
  <c r="G361"/>
  <c r="E361"/>
  <c r="I360"/>
  <c r="H360"/>
  <c r="G360"/>
  <c r="E360"/>
  <c r="H359"/>
  <c r="G359"/>
  <c r="I359"/>
  <c r="E359"/>
  <c r="H358"/>
  <c r="G358"/>
  <c r="E358"/>
  <c r="H357"/>
  <c r="G357"/>
  <c r="E357"/>
  <c r="I357"/>
  <c r="H354"/>
  <c r="G354"/>
  <c r="E354"/>
  <c r="I354"/>
  <c r="H353"/>
  <c r="G353"/>
  <c r="E353"/>
  <c r="I353"/>
  <c r="H352"/>
  <c r="G352"/>
  <c r="E352"/>
  <c r="I352"/>
  <c r="H351"/>
  <c r="G351"/>
  <c r="E351"/>
  <c r="I351"/>
  <c r="H350"/>
  <c r="G350"/>
  <c r="E350"/>
  <c r="I350"/>
  <c r="H349"/>
  <c r="G349"/>
  <c r="E349"/>
  <c r="I349"/>
  <c r="H348"/>
  <c r="G348"/>
  <c r="E348"/>
  <c r="I348"/>
  <c r="H347"/>
  <c r="G347"/>
  <c r="E347"/>
  <c r="I347"/>
  <c r="H346"/>
  <c r="G346"/>
  <c r="E346"/>
  <c r="I346"/>
  <c r="H345"/>
  <c r="G345"/>
  <c r="E345"/>
  <c r="I345"/>
  <c r="H344"/>
  <c r="G344"/>
  <c r="E344"/>
  <c r="I344"/>
  <c r="H343"/>
  <c r="G343"/>
  <c r="E343"/>
  <c r="I343"/>
  <c r="H342"/>
  <c r="G342"/>
  <c r="E342"/>
  <c r="I342"/>
  <c r="H341"/>
  <c r="G341"/>
  <c r="E341"/>
  <c r="I341"/>
  <c r="H340"/>
  <c r="G340"/>
  <c r="E340"/>
  <c r="I340"/>
  <c r="H339"/>
  <c r="G339"/>
  <c r="E339"/>
  <c r="I339"/>
  <c r="H338"/>
  <c r="G338"/>
  <c r="E338"/>
  <c r="I338"/>
  <c r="H337"/>
  <c r="G337"/>
  <c r="E337"/>
  <c r="I337"/>
  <c r="H336"/>
  <c r="G336"/>
  <c r="E336"/>
  <c r="I336"/>
  <c r="H335"/>
  <c r="G335"/>
  <c r="E335"/>
  <c r="I335"/>
  <c r="H334"/>
  <c r="G334"/>
  <c r="E334"/>
  <c r="I334"/>
  <c r="H333"/>
  <c r="G333"/>
  <c r="E333"/>
  <c r="I333"/>
  <c r="H332"/>
  <c r="G332"/>
  <c r="E332"/>
  <c r="I332"/>
  <c r="I331"/>
  <c r="H331"/>
  <c r="G331"/>
  <c r="E331"/>
  <c r="H330"/>
  <c r="G330"/>
  <c r="E330"/>
  <c r="I330"/>
  <c r="H328"/>
  <c r="G328"/>
  <c r="E328"/>
  <c r="H327"/>
  <c r="G327"/>
  <c r="E327"/>
  <c r="I327"/>
  <c r="H326"/>
  <c r="G326"/>
  <c r="E326"/>
  <c r="H325"/>
  <c r="G325"/>
  <c r="E325"/>
  <c r="I325"/>
  <c r="H324"/>
  <c r="G324"/>
  <c r="E324"/>
  <c r="H323"/>
  <c r="G323"/>
  <c r="E323"/>
  <c r="H322"/>
  <c r="G322"/>
  <c r="E322"/>
  <c r="H321"/>
  <c r="G321"/>
  <c r="E321"/>
  <c r="I321"/>
  <c r="H320"/>
  <c r="G320"/>
  <c r="E320"/>
  <c r="I320"/>
  <c r="H319"/>
  <c r="G319"/>
  <c r="E319"/>
  <c r="H318"/>
  <c r="G318"/>
  <c r="E318"/>
  <c r="I318"/>
  <c r="H317"/>
  <c r="G317"/>
  <c r="E317"/>
  <c r="H316"/>
  <c r="G316"/>
  <c r="E316"/>
  <c r="I316"/>
  <c r="H315"/>
  <c r="G315"/>
  <c r="E315"/>
  <c r="I315"/>
  <c r="H314"/>
  <c r="G314"/>
  <c r="E314"/>
  <c r="I314"/>
  <c r="H313"/>
  <c r="G313"/>
  <c r="E313"/>
  <c r="I313"/>
  <c r="H312"/>
  <c r="G312"/>
  <c r="E312"/>
  <c r="H311"/>
  <c r="G311"/>
  <c r="E311"/>
  <c r="H310"/>
  <c r="G310"/>
  <c r="E310"/>
  <c r="H309"/>
  <c r="G309"/>
  <c r="E309"/>
  <c r="I309"/>
  <c r="H308"/>
  <c r="G308"/>
  <c r="E308"/>
  <c r="H307"/>
  <c r="G307"/>
  <c r="E307"/>
  <c r="I307"/>
  <c r="H306"/>
  <c r="G306"/>
  <c r="E306"/>
  <c r="I306"/>
  <c r="H305"/>
  <c r="G305"/>
  <c r="E305"/>
  <c r="H304"/>
  <c r="G304"/>
  <c r="E304"/>
  <c r="I304"/>
  <c r="H303"/>
  <c r="G303"/>
  <c r="E303"/>
  <c r="H302"/>
  <c r="G302"/>
  <c r="E302"/>
  <c r="H301"/>
  <c r="G301"/>
  <c r="E301"/>
  <c r="H300"/>
  <c r="G300"/>
  <c r="E300"/>
  <c r="I300"/>
  <c r="H299"/>
  <c r="G299"/>
  <c r="E299"/>
  <c r="H298"/>
  <c r="G298"/>
  <c r="E298"/>
  <c r="I298"/>
  <c r="H297"/>
  <c r="G297"/>
  <c r="I297"/>
  <c r="E297"/>
  <c r="H296"/>
  <c r="G296"/>
  <c r="E296"/>
  <c r="I296"/>
  <c r="H295"/>
  <c r="G295"/>
  <c r="E295"/>
  <c r="H294"/>
  <c r="G294"/>
  <c r="E294"/>
  <c r="I294"/>
  <c r="H293"/>
  <c r="G293"/>
  <c r="E293"/>
  <c r="H292"/>
  <c r="G292"/>
  <c r="E292"/>
  <c r="I292"/>
  <c r="H291"/>
  <c r="G291"/>
  <c r="E291"/>
  <c r="H290"/>
  <c r="G290"/>
  <c r="E290"/>
  <c r="H289"/>
  <c r="G289"/>
  <c r="E289"/>
  <c r="H288"/>
  <c r="G288"/>
  <c r="E288"/>
  <c r="I288"/>
  <c r="H287"/>
  <c r="G287"/>
  <c r="E287"/>
  <c r="H286"/>
  <c r="G286"/>
  <c r="E286"/>
  <c r="I286"/>
  <c r="H285"/>
  <c r="G285"/>
  <c r="E285"/>
  <c r="H284"/>
  <c r="G284"/>
  <c r="E284"/>
  <c r="H283"/>
  <c r="G283"/>
  <c r="E283"/>
  <c r="H282"/>
  <c r="G282"/>
  <c r="E282"/>
  <c r="H281"/>
  <c r="G281"/>
  <c r="E281"/>
  <c r="H280"/>
  <c r="G280"/>
  <c r="E280"/>
  <c r="H279"/>
  <c r="G279"/>
  <c r="E279"/>
  <c r="H278"/>
  <c r="G278"/>
  <c r="E278"/>
  <c r="I278"/>
  <c r="H277"/>
  <c r="G277"/>
  <c r="E277"/>
  <c r="H276"/>
  <c r="G276"/>
  <c r="E276"/>
  <c r="I276"/>
  <c r="H275"/>
  <c r="G275"/>
  <c r="E275"/>
  <c r="H274"/>
  <c r="G274"/>
  <c r="E274"/>
  <c r="H273"/>
  <c r="G273"/>
  <c r="E273"/>
  <c r="I273"/>
  <c r="H272"/>
  <c r="G272"/>
  <c r="E272"/>
  <c r="H271"/>
  <c r="G271"/>
  <c r="E271"/>
  <c r="I271"/>
  <c r="H270"/>
  <c r="G270"/>
  <c r="E270"/>
  <c r="H269"/>
  <c r="G269"/>
  <c r="E269"/>
  <c r="H268"/>
  <c r="G268"/>
  <c r="E268"/>
  <c r="I267"/>
  <c r="H267"/>
  <c r="G267"/>
  <c r="E267"/>
  <c r="H266"/>
  <c r="G266"/>
  <c r="E266"/>
  <c r="H263"/>
  <c r="G263"/>
  <c r="E263"/>
  <c r="I263"/>
  <c r="H262"/>
  <c r="G262"/>
  <c r="E262"/>
  <c r="H261"/>
  <c r="G261"/>
  <c r="E261"/>
  <c r="H260"/>
  <c r="G260"/>
  <c r="I260"/>
  <c r="E260"/>
  <c r="H259"/>
  <c r="G259"/>
  <c r="E259"/>
  <c r="H258"/>
  <c r="G258"/>
  <c r="I258"/>
  <c r="E258"/>
  <c r="H257"/>
  <c r="G257"/>
  <c r="E257"/>
  <c r="I257"/>
  <c r="H255"/>
  <c r="G255"/>
  <c r="E255"/>
  <c r="H252"/>
  <c r="G252"/>
  <c r="E252"/>
  <c r="I252"/>
  <c r="H251"/>
  <c r="G251"/>
  <c r="E251"/>
  <c r="H250"/>
  <c r="G250"/>
  <c r="E250"/>
  <c r="I250"/>
  <c r="H249"/>
  <c r="G249"/>
  <c r="E249"/>
  <c r="H248"/>
  <c r="G248"/>
  <c r="E248"/>
  <c r="I248"/>
  <c r="H245"/>
  <c r="G245"/>
  <c r="E245"/>
  <c r="H242"/>
  <c r="G242"/>
  <c r="E242"/>
  <c r="H241"/>
  <c r="G241"/>
  <c r="E241"/>
  <c r="I241"/>
  <c r="H240"/>
  <c r="G240"/>
  <c r="E240"/>
  <c r="H239"/>
  <c r="G239"/>
  <c r="E239"/>
  <c r="H238"/>
  <c r="G238"/>
  <c r="E238"/>
  <c r="H237"/>
  <c r="G237"/>
  <c r="E237"/>
  <c r="I237"/>
  <c r="H234"/>
  <c r="G234"/>
  <c r="E234"/>
  <c r="H231"/>
  <c r="G231"/>
  <c r="E231"/>
  <c r="I231"/>
  <c r="H230"/>
  <c r="G230"/>
  <c r="E230"/>
  <c r="I230"/>
  <c r="H229"/>
  <c r="G229"/>
  <c r="E229"/>
  <c r="H228"/>
  <c r="G228"/>
  <c r="E228"/>
  <c r="H227"/>
  <c r="G227"/>
  <c r="E227"/>
  <c r="H226"/>
  <c r="G226"/>
  <c r="E226"/>
  <c r="I226"/>
  <c r="H224"/>
  <c r="G224"/>
  <c r="E224"/>
  <c r="H221"/>
  <c r="G221"/>
  <c r="E221"/>
  <c r="I221"/>
  <c r="H220"/>
  <c r="G220"/>
  <c r="E220"/>
  <c r="H219"/>
  <c r="G219"/>
  <c r="E219"/>
  <c r="H218"/>
  <c r="G218"/>
  <c r="E218"/>
  <c r="I218"/>
  <c r="H217"/>
  <c r="G217"/>
  <c r="E217"/>
  <c r="H216"/>
  <c r="G216"/>
  <c r="E216"/>
  <c r="H214"/>
  <c r="G214"/>
  <c r="I214"/>
  <c r="E214"/>
  <c r="H210"/>
  <c r="G210"/>
  <c r="E210"/>
  <c r="I210"/>
  <c r="H209"/>
  <c r="G209"/>
  <c r="E209"/>
  <c r="I209"/>
  <c r="H208"/>
  <c r="G208"/>
  <c r="E208"/>
  <c r="H207"/>
  <c r="G207"/>
  <c r="E207"/>
  <c r="I207"/>
  <c r="I206"/>
  <c r="H206"/>
  <c r="G206"/>
  <c r="E206"/>
  <c r="H205"/>
  <c r="G205"/>
  <c r="E205"/>
  <c r="I205"/>
  <c r="I204"/>
  <c r="H204"/>
  <c r="G204"/>
  <c r="E204"/>
  <c r="H203"/>
  <c r="G203"/>
  <c r="E203"/>
  <c r="H202"/>
  <c r="G202"/>
  <c r="E202"/>
  <c r="H201"/>
  <c r="G201"/>
  <c r="I201"/>
  <c r="E201"/>
  <c r="H198"/>
  <c r="G198"/>
  <c r="E198"/>
  <c r="I198"/>
  <c r="H197"/>
  <c r="G197"/>
  <c r="E197"/>
  <c r="H196"/>
  <c r="G196"/>
  <c r="E196"/>
  <c r="I196"/>
  <c r="H195"/>
  <c r="G195"/>
  <c r="E195"/>
  <c r="I195"/>
  <c r="H194"/>
  <c r="G194"/>
  <c r="E194"/>
  <c r="H193"/>
  <c r="G193"/>
  <c r="E193"/>
  <c r="I193"/>
  <c r="H192"/>
  <c r="G192"/>
  <c r="E192"/>
  <c r="H190"/>
  <c r="G190"/>
  <c r="E190"/>
  <c r="H187"/>
  <c r="G187"/>
  <c r="E187"/>
  <c r="I187"/>
  <c r="H186"/>
  <c r="G186"/>
  <c r="E186"/>
  <c r="H185"/>
  <c r="G185"/>
  <c r="E185"/>
  <c r="I185"/>
  <c r="H184"/>
  <c r="G184"/>
  <c r="E184"/>
  <c r="H183"/>
  <c r="G183"/>
  <c r="E183"/>
  <c r="I183"/>
  <c r="H182"/>
  <c r="G182"/>
  <c r="E182"/>
  <c r="H181"/>
  <c r="G181"/>
  <c r="E181"/>
  <c r="I181"/>
  <c r="H178"/>
  <c r="G178"/>
  <c r="E178"/>
  <c r="H175"/>
  <c r="G175"/>
  <c r="E175"/>
  <c r="H174"/>
  <c r="G174"/>
  <c r="E174"/>
  <c r="I174"/>
  <c r="H173"/>
  <c r="G173"/>
  <c r="I173"/>
  <c r="E173"/>
  <c r="H172"/>
  <c r="G172"/>
  <c r="E172"/>
  <c r="H171"/>
  <c r="G171"/>
  <c r="E171"/>
  <c r="H170"/>
  <c r="G170"/>
  <c r="E170"/>
  <c r="I170"/>
  <c r="H169"/>
  <c r="G169"/>
  <c r="E169"/>
  <c r="H168"/>
  <c r="G168"/>
  <c r="E168"/>
  <c r="I168"/>
  <c r="H166"/>
  <c r="G166"/>
  <c r="E166"/>
  <c r="I166"/>
  <c r="H163"/>
  <c r="G163"/>
  <c r="E163"/>
  <c r="H162"/>
  <c r="G162"/>
  <c r="E162"/>
  <c r="I162"/>
  <c r="H161"/>
  <c r="G161"/>
  <c r="E161"/>
  <c r="H160"/>
  <c r="G160"/>
  <c r="E160"/>
  <c r="I160"/>
  <c r="H159"/>
  <c r="G159"/>
  <c r="E159"/>
  <c r="H158"/>
  <c r="G158"/>
  <c r="E158"/>
  <c r="H157"/>
  <c r="G157"/>
  <c r="E157"/>
  <c r="I157"/>
  <c r="H156"/>
  <c r="G156"/>
  <c r="E156"/>
  <c r="I156"/>
  <c r="H155"/>
  <c r="G155"/>
  <c r="E155"/>
  <c r="I155"/>
  <c r="H154"/>
  <c r="G154"/>
  <c r="E154"/>
  <c r="H151"/>
  <c r="G151"/>
  <c r="E151"/>
  <c r="H150"/>
  <c r="G150"/>
  <c r="E150"/>
  <c r="I150"/>
  <c r="H149"/>
  <c r="G149"/>
  <c r="E149"/>
  <c r="H148"/>
  <c r="G148"/>
  <c r="E148"/>
  <c r="I147"/>
  <c r="H147"/>
  <c r="G147"/>
  <c r="E147"/>
  <c r="H146"/>
  <c r="G146"/>
  <c r="E146"/>
  <c r="H145"/>
  <c r="G145"/>
  <c r="E145"/>
  <c r="H144"/>
  <c r="G144"/>
  <c r="E144"/>
  <c r="I144"/>
  <c r="H142"/>
  <c r="G142"/>
  <c r="E142"/>
  <c r="H139"/>
  <c r="G139"/>
  <c r="E139"/>
  <c r="H138"/>
  <c r="G138"/>
  <c r="E138"/>
  <c r="H137"/>
  <c r="G137"/>
  <c r="E137"/>
  <c r="H136"/>
  <c r="G136"/>
  <c r="E136"/>
  <c r="H135"/>
  <c r="G135"/>
  <c r="E135"/>
  <c r="H134"/>
  <c r="G134"/>
  <c r="E134"/>
  <c r="H133"/>
  <c r="G133"/>
  <c r="E133"/>
  <c r="I133"/>
  <c r="H132"/>
  <c r="G132"/>
  <c r="E132"/>
  <c r="H130"/>
  <c r="G130"/>
  <c r="E130"/>
  <c r="H126"/>
  <c r="G126"/>
  <c r="E126"/>
  <c r="I126"/>
  <c r="H125"/>
  <c r="G125"/>
  <c r="E125"/>
  <c r="H124"/>
  <c r="G124"/>
  <c r="E124"/>
  <c r="I124"/>
  <c r="H123"/>
  <c r="G123"/>
  <c r="I123"/>
  <c r="E123"/>
  <c r="H122"/>
  <c r="G122"/>
  <c r="E122"/>
  <c r="H121"/>
  <c r="G121"/>
  <c r="E121"/>
  <c r="H120"/>
  <c r="G120"/>
  <c r="E120"/>
  <c r="I120"/>
  <c r="H119"/>
  <c r="G119"/>
  <c r="E119"/>
  <c r="H117"/>
  <c r="G117"/>
  <c r="E117"/>
  <c r="I117"/>
  <c r="H114"/>
  <c r="G114"/>
  <c r="E114"/>
  <c r="H113"/>
  <c r="G113"/>
  <c r="E113"/>
  <c r="H112"/>
  <c r="G112"/>
  <c r="E112"/>
  <c r="H111"/>
  <c r="G111"/>
  <c r="E111"/>
  <c r="I111"/>
  <c r="H110"/>
  <c r="G110"/>
  <c r="E110"/>
  <c r="H109"/>
  <c r="G109"/>
  <c r="E109"/>
  <c r="I109"/>
  <c r="I108"/>
  <c r="H108"/>
  <c r="G108"/>
  <c r="E108"/>
  <c r="H105"/>
  <c r="G105"/>
  <c r="I105"/>
  <c r="E105"/>
  <c r="H104"/>
  <c r="G104"/>
  <c r="E104"/>
  <c r="H103"/>
  <c r="G103"/>
  <c r="E103"/>
  <c r="H102"/>
  <c r="G102"/>
  <c r="E102"/>
  <c r="I102"/>
  <c r="H101"/>
  <c r="G101"/>
  <c r="E101"/>
  <c r="H100"/>
  <c r="G100"/>
  <c r="E100"/>
  <c r="I100"/>
  <c r="H99"/>
  <c r="G99"/>
  <c r="E99"/>
  <c r="I99"/>
  <c r="H98"/>
  <c r="G98"/>
  <c r="E98"/>
  <c r="H97"/>
  <c r="G97"/>
  <c r="E97"/>
  <c r="I97"/>
  <c r="H96"/>
  <c r="G96"/>
  <c r="E96"/>
  <c r="H95"/>
  <c r="G95"/>
  <c r="E95"/>
  <c r="H91"/>
  <c r="G91"/>
  <c r="E91"/>
  <c r="H90"/>
  <c r="G90"/>
  <c r="E90"/>
  <c r="H89"/>
  <c r="G89"/>
  <c r="E89"/>
  <c r="I88"/>
  <c r="H88"/>
  <c r="G88"/>
  <c r="E88"/>
  <c r="H87"/>
  <c r="G87"/>
  <c r="E87"/>
  <c r="I87"/>
  <c r="H86"/>
  <c r="G86"/>
  <c r="E86"/>
  <c r="I86"/>
  <c r="H85"/>
  <c r="G85"/>
  <c r="E85"/>
  <c r="I85"/>
  <c r="H84"/>
  <c r="G84"/>
  <c r="E84"/>
  <c r="I84"/>
  <c r="H83"/>
  <c r="G83"/>
  <c r="E83"/>
  <c r="H80"/>
  <c r="G80"/>
  <c r="E80"/>
  <c r="I80"/>
  <c r="H79"/>
  <c r="G79"/>
  <c r="E79"/>
  <c r="H78"/>
  <c r="G78"/>
  <c r="E78"/>
  <c r="I77"/>
  <c r="H77"/>
  <c r="G77"/>
  <c r="E77"/>
  <c r="H76"/>
  <c r="G76"/>
  <c r="E76"/>
  <c r="I76"/>
  <c r="H75"/>
  <c r="G75"/>
  <c r="E75"/>
  <c r="H74"/>
  <c r="G74"/>
  <c r="E74"/>
  <c r="I74"/>
  <c r="H71"/>
  <c r="G71"/>
  <c r="E71"/>
  <c r="H68"/>
  <c r="G68"/>
  <c r="E68"/>
  <c r="H67"/>
  <c r="G67"/>
  <c r="E67"/>
  <c r="H66"/>
  <c r="G66"/>
  <c r="E66"/>
  <c r="I66"/>
  <c r="H65"/>
  <c r="G65"/>
  <c r="E65"/>
  <c r="H64"/>
  <c r="G64"/>
  <c r="E64"/>
  <c r="I64"/>
  <c r="H63"/>
  <c r="G63"/>
  <c r="E63"/>
  <c r="I63"/>
  <c r="H62"/>
  <c r="G62"/>
  <c r="E62"/>
  <c r="H61"/>
  <c r="G61"/>
  <c r="E61"/>
  <c r="H59"/>
  <c r="G59"/>
  <c r="E59"/>
  <c r="H56"/>
  <c r="G56"/>
  <c r="E56"/>
  <c r="I56"/>
  <c r="H55"/>
  <c r="G55"/>
  <c r="E55"/>
  <c r="H54"/>
  <c r="G54"/>
  <c r="E54"/>
  <c r="H53"/>
  <c r="G53"/>
  <c r="E53"/>
  <c r="H52"/>
  <c r="G52"/>
  <c r="E52"/>
  <c r="I52"/>
  <c r="H51"/>
  <c r="G51"/>
  <c r="I51"/>
  <c r="E51"/>
  <c r="H50"/>
  <c r="G50"/>
  <c r="E50"/>
  <c r="I50"/>
  <c r="H49"/>
  <c r="G49"/>
  <c r="E49"/>
  <c r="I49"/>
  <c r="H48"/>
  <c r="G48"/>
  <c r="E48"/>
  <c r="H47"/>
  <c r="G47"/>
  <c r="E47"/>
  <c r="I47"/>
  <c r="H45"/>
  <c r="G45"/>
  <c r="E45"/>
  <c r="I45"/>
  <c r="H42"/>
  <c r="G42"/>
  <c r="E42"/>
  <c r="H41"/>
  <c r="G41"/>
  <c r="E41"/>
  <c r="I41"/>
  <c r="H40"/>
  <c r="G40"/>
  <c r="E40"/>
  <c r="I40"/>
  <c r="H39"/>
  <c r="G39"/>
  <c r="E39"/>
  <c r="H38"/>
  <c r="G38"/>
  <c r="E38"/>
  <c r="I38"/>
  <c r="H37"/>
  <c r="G37"/>
  <c r="E37"/>
  <c r="H36"/>
  <c r="G36"/>
  <c r="E36"/>
  <c r="I36"/>
  <c r="H35"/>
  <c r="G35"/>
  <c r="E35"/>
  <c r="I35"/>
  <c r="H34"/>
  <c r="G34"/>
  <c r="E34"/>
  <c r="I34"/>
  <c r="H33"/>
  <c r="G33"/>
  <c r="E33"/>
  <c r="I33"/>
  <c r="H32"/>
  <c r="G32"/>
  <c r="E32"/>
  <c r="H31"/>
  <c r="G31"/>
  <c r="E31"/>
  <c r="I31"/>
  <c r="H30"/>
  <c r="G30"/>
  <c r="I30"/>
  <c r="E30"/>
  <c r="H29"/>
  <c r="G29"/>
  <c r="E29"/>
  <c r="I29"/>
  <c r="H28"/>
  <c r="G28"/>
  <c r="E28"/>
  <c r="H27"/>
  <c r="G27"/>
  <c r="E27"/>
  <c r="I27"/>
  <c r="H26"/>
  <c r="G26"/>
  <c r="E26"/>
  <c r="H25"/>
  <c r="G25"/>
  <c r="E25"/>
  <c r="I25"/>
  <c r="I53"/>
  <c r="I55"/>
  <c r="I62"/>
  <c r="I91"/>
  <c r="I149"/>
  <c r="I163"/>
  <c r="I268"/>
  <c r="I270"/>
  <c r="I274"/>
  <c r="I319"/>
  <c r="I373"/>
  <c r="I375"/>
  <c r="I377"/>
  <c r="I380"/>
  <c r="I382"/>
  <c r="I384"/>
  <c r="I388"/>
  <c r="G355"/>
  <c r="C53" i="3"/>
  <c r="I239" i="2"/>
  <c r="I154"/>
  <c r="I192"/>
  <c r="I227"/>
  <c r="I312"/>
  <c r="I137"/>
  <c r="I39"/>
  <c r="G57"/>
  <c r="I96"/>
  <c r="I26"/>
  <c r="I32"/>
  <c r="I61"/>
  <c r="I65"/>
  <c r="I67"/>
  <c r="I90"/>
  <c r="I112"/>
  <c r="I114"/>
  <c r="E140"/>
  <c r="B40" i="3"/>
  <c r="I134" i="2"/>
  <c r="I136"/>
  <c r="I138"/>
  <c r="I184"/>
  <c r="I186"/>
  <c r="I238"/>
  <c r="I240"/>
  <c r="I251"/>
  <c r="I277"/>
  <c r="I279"/>
  <c r="I283"/>
  <c r="I285"/>
  <c r="I287"/>
  <c r="I289"/>
  <c r="I291"/>
  <c r="I301"/>
  <c r="I303"/>
  <c r="I305"/>
  <c r="I322"/>
  <c r="I324"/>
  <c r="I328"/>
  <c r="I394"/>
  <c r="I397"/>
  <c r="I396"/>
  <c r="I98"/>
  <c r="I175"/>
  <c r="I194"/>
  <c r="I203"/>
  <c r="I229"/>
  <c r="I364"/>
  <c r="G128"/>
  <c r="I361"/>
  <c r="I368"/>
  <c r="I148"/>
  <c r="I172"/>
  <c r="G199"/>
  <c r="F16"/>
  <c r="G16"/>
  <c r="G232"/>
  <c r="I259"/>
  <c r="I358"/>
  <c r="I370"/>
  <c r="I125"/>
  <c r="G164"/>
  <c r="I217"/>
  <c r="G43"/>
  <c r="F3"/>
  <c r="G3"/>
  <c r="I48"/>
  <c r="I57"/>
  <c r="I146"/>
  <c r="I78"/>
  <c r="E115"/>
  <c r="I122"/>
  <c r="I132"/>
  <c r="I142"/>
  <c r="G188"/>
  <c r="F15"/>
  <c r="G15"/>
  <c r="I216"/>
  <c r="E243"/>
  <c r="I242"/>
  <c r="E264"/>
  <c r="D22"/>
  <c r="I261"/>
  <c r="I355"/>
  <c r="E371"/>
  <c r="B54" i="3"/>
  <c r="I365" i="2"/>
  <c r="I151"/>
  <c r="I262"/>
  <c r="G69"/>
  <c r="F5"/>
  <c r="G5"/>
  <c r="I219"/>
  <c r="G243"/>
  <c r="C49" i="3"/>
  <c r="G106" i="2"/>
  <c r="I104"/>
  <c r="I54"/>
  <c r="I71"/>
  <c r="G140"/>
  <c r="F11"/>
  <c r="G11"/>
  <c r="I28"/>
  <c r="I37"/>
  <c r="I68"/>
  <c r="I75"/>
  <c r="I79"/>
  <c r="I101"/>
  <c r="I103"/>
  <c r="I119"/>
  <c r="I121"/>
  <c r="I135"/>
  <c r="I145"/>
  <c r="I159"/>
  <c r="I161"/>
  <c r="G176"/>
  <c r="I171"/>
  <c r="I197"/>
  <c r="I208"/>
  <c r="E222"/>
  <c r="D18"/>
  <c r="I220"/>
  <c r="I224"/>
  <c r="I255"/>
  <c r="I269"/>
  <c r="I280"/>
  <c r="I282"/>
  <c r="I295"/>
  <c r="I310"/>
  <c r="I323"/>
  <c r="I367"/>
  <c r="I372"/>
  <c r="I374"/>
  <c r="I376"/>
  <c r="I378"/>
  <c r="I381"/>
  <c r="I383"/>
  <c r="I385"/>
  <c r="I389"/>
  <c r="F14"/>
  <c r="G14"/>
  <c r="C43" i="3"/>
  <c r="F10" i="2"/>
  <c r="G10"/>
  <c r="C39" i="3"/>
  <c r="F8" i="2"/>
  <c r="G8"/>
  <c r="C37" i="3"/>
  <c r="D9" i="2"/>
  <c r="B38" i="3"/>
  <c r="F13" i="2"/>
  <c r="G13"/>
  <c r="C42" i="3"/>
  <c r="C32"/>
  <c r="F19" i="2"/>
  <c r="G19"/>
  <c r="C48" i="3"/>
  <c r="E164" i="2"/>
  <c r="E355"/>
  <c r="B53" i="3"/>
  <c r="E212" i="2"/>
  <c r="G222"/>
  <c r="G152"/>
  <c r="G264"/>
  <c r="I59"/>
  <c r="E81"/>
  <c r="G81"/>
  <c r="I89"/>
  <c r="I95"/>
  <c r="I130"/>
  <c r="I158"/>
  <c r="I169"/>
  <c r="E188"/>
  <c r="I190"/>
  <c r="I202"/>
  <c r="I228"/>
  <c r="I249"/>
  <c r="L1"/>
  <c r="L2"/>
  <c r="L3"/>
  <c r="E390"/>
  <c r="E391"/>
  <c r="I266"/>
  <c r="I275"/>
  <c r="I284"/>
  <c r="I293"/>
  <c r="I302"/>
  <c r="I311"/>
  <c r="E199"/>
  <c r="D20"/>
  <c r="B49" i="3"/>
  <c r="E176" i="2"/>
  <c r="E253"/>
  <c r="G391"/>
  <c r="C52" i="3"/>
  <c r="F4" i="2"/>
  <c r="G4"/>
  <c r="C33" i="3"/>
  <c r="E106" i="2"/>
  <c r="E93"/>
  <c r="E128"/>
  <c r="I42"/>
  <c r="E57"/>
  <c r="I83"/>
  <c r="G115"/>
  <c r="I113"/>
  <c r="I182"/>
  <c r="E232"/>
  <c r="I234"/>
  <c r="I245"/>
  <c r="I272"/>
  <c r="I281"/>
  <c r="I290"/>
  <c r="I299"/>
  <c r="I308"/>
  <c r="I317"/>
  <c r="I326"/>
  <c r="E397"/>
  <c r="E43"/>
  <c r="E69"/>
  <c r="G93"/>
  <c r="I110"/>
  <c r="I139"/>
  <c r="E152"/>
  <c r="I178"/>
  <c r="G212"/>
  <c r="G253"/>
  <c r="G371"/>
  <c r="C54" i="3"/>
  <c r="C45"/>
  <c r="D11" i="2"/>
  <c r="B51" i="3"/>
  <c r="F20" i="2"/>
  <c r="G20"/>
  <c r="I188"/>
  <c r="I43"/>
  <c r="I222"/>
  <c r="I69"/>
  <c r="C34" i="3"/>
  <c r="I152" i="2"/>
  <c r="I371"/>
  <c r="I164"/>
  <c r="I93"/>
  <c r="I128"/>
  <c r="I212"/>
  <c r="I199"/>
  <c r="C44" i="3"/>
  <c r="I264" i="2"/>
  <c r="I243"/>
  <c r="I232"/>
  <c r="C40" i="3"/>
  <c r="I81" i="2"/>
  <c r="I106"/>
  <c r="B47" i="3"/>
  <c r="I115" i="2"/>
  <c r="I176"/>
  <c r="E22"/>
  <c r="F9"/>
  <c r="G9"/>
  <c r="C38" i="3"/>
  <c r="F21" i="2"/>
  <c r="G21"/>
  <c r="C50" i="3"/>
  <c r="F7" i="2"/>
  <c r="G7"/>
  <c r="C36" i="3"/>
  <c r="I253" i="2"/>
  <c r="D14"/>
  <c r="B43" i="3"/>
  <c r="D13" i="2"/>
  <c r="B42" i="3"/>
  <c r="E9" i="2"/>
  <c r="I9"/>
  <c r="D7"/>
  <c r="B36" i="3"/>
  <c r="D8" i="2"/>
  <c r="B37" i="3"/>
  <c r="E18" i="2"/>
  <c r="D6"/>
  <c r="B35" i="3"/>
  <c r="F17" i="2"/>
  <c r="G17"/>
  <c r="C46" i="3"/>
  <c r="D5" i="2"/>
  <c r="B34" i="3"/>
  <c r="D4" i="2"/>
  <c r="B33" i="3"/>
  <c r="I140" i="2"/>
  <c r="F22"/>
  <c r="G22"/>
  <c r="C51" i="3"/>
  <c r="E20" i="2"/>
  <c r="I20"/>
  <c r="H20"/>
  <c r="F12"/>
  <c r="G12"/>
  <c r="C41" i="3"/>
  <c r="I390" i="2"/>
  <c r="I391"/>
  <c r="D3"/>
  <c r="B32" i="3"/>
  <c r="D19" i="2"/>
  <c r="B48" i="3"/>
  <c r="D12" i="2"/>
  <c r="B41" i="3"/>
  <c r="C9"/>
  <c r="C10"/>
  <c r="B55"/>
  <c r="D10" i="2"/>
  <c r="B39" i="3"/>
  <c r="D21" i="2"/>
  <c r="B50" i="3"/>
  <c r="D16" i="2"/>
  <c r="B45" i="3"/>
  <c r="F18" i="2"/>
  <c r="G18"/>
  <c r="C47" i="3"/>
  <c r="H11" i="2"/>
  <c r="E11"/>
  <c r="I11"/>
  <c r="D15"/>
  <c r="B44" i="3"/>
  <c r="F6" i="2"/>
  <c r="G6"/>
  <c r="C35" i="3"/>
  <c r="D17" i="2"/>
  <c r="B46" i="3"/>
  <c r="B52"/>
  <c r="C4"/>
  <c r="H9" i="2"/>
  <c r="G23"/>
  <c r="C31" i="3"/>
  <c r="H3" i="2"/>
  <c r="E3"/>
  <c r="E4"/>
  <c r="I4"/>
  <c r="H4"/>
  <c r="E6"/>
  <c r="I6"/>
  <c r="H6"/>
  <c r="E7"/>
  <c r="I7"/>
  <c r="H7"/>
  <c r="E14"/>
  <c r="I14"/>
  <c r="H14"/>
  <c r="E8"/>
  <c r="I8"/>
  <c r="H8"/>
  <c r="H18"/>
  <c r="H13"/>
  <c r="E13"/>
  <c r="I13"/>
  <c r="E16"/>
  <c r="I16"/>
  <c r="H16"/>
  <c r="E12"/>
  <c r="I12"/>
  <c r="H12"/>
  <c r="I18"/>
  <c r="H22"/>
  <c r="E10"/>
  <c r="I10"/>
  <c r="H10"/>
  <c r="H19"/>
  <c r="E19"/>
  <c r="I19"/>
  <c r="H15"/>
  <c r="E15"/>
  <c r="I15"/>
  <c r="H17"/>
  <c r="E17"/>
  <c r="I17"/>
  <c r="H21"/>
  <c r="E21"/>
  <c r="I21"/>
  <c r="H5"/>
  <c r="E5"/>
  <c r="I5"/>
  <c r="I22"/>
  <c r="C5" i="3"/>
  <c r="C7"/>
  <c r="I3" i="2"/>
  <c r="I23"/>
  <c r="E23"/>
  <c r="B31" i="3"/>
  <c r="B2"/>
  <c r="C3"/>
  <c r="C6"/>
  <c r="C11"/>
  <c r="B3"/>
  <c r="B6"/>
  <c r="B11"/>
  <c r="C14"/>
  <c r="C18"/>
  <c r="C19"/>
  <c r="C20"/>
  <c r="C12"/>
  <c r="C13"/>
  <c r="C15"/>
  <c r="C21"/>
  <c r="B24"/>
  <c r="C24"/>
  <c r="C23"/>
  <c r="C28"/>
  <c r="C26"/>
  <c r="C29"/>
</calcChain>
</file>

<file path=xl/sharedStrings.xml><?xml version="1.0" encoding="utf-8"?>
<sst xmlns="http://schemas.openxmlformats.org/spreadsheetml/2006/main" count="921" uniqueCount="303">
  <si>
    <t>Název</t>
  </si>
  <si>
    <t>Nadpis rekapitulace</t>
  </si>
  <si>
    <t>Seznam prací a dodávek elektrotechnických zařízení</t>
  </si>
  <si>
    <t>Akce</t>
  </si>
  <si>
    <t>ÚSTAV BIOLOGIE A CHOROB VOLNĚ ŽIJÍCÍCH ZVÍŘAT, OJEKT 31, AREÁL VFU</t>
  </si>
  <si>
    <t>Projekt</t>
  </si>
  <si>
    <t>SO 001 - OBJEKT 31</t>
  </si>
  <si>
    <t>Investor</t>
  </si>
  <si>
    <t>VFU BRNO, PALACKÉHO TŘÍDA 1946/1, 612 42 BRNO</t>
  </si>
  <si>
    <t>Z. č.</t>
  </si>
  <si>
    <t>0119</t>
  </si>
  <si>
    <t>A. č.</t>
  </si>
  <si>
    <t/>
  </si>
  <si>
    <t>Smlouva</t>
  </si>
  <si>
    <t>Vypracoval</t>
  </si>
  <si>
    <t>Ing. Jiří Vítek</t>
  </si>
  <si>
    <t>Kontroloval</t>
  </si>
  <si>
    <t>Datum</t>
  </si>
  <si>
    <t>Zpracovatel</t>
  </si>
  <si>
    <t>Ing. JIří Vítek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</si>
  <si>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</si>
  <si>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</si>
  <si>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</si>
  <si>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</si>
  <si>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</si>
  <si>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</si>
  <si>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</si>
  <si>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</si>
  <si>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</si>
  <si>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</si>
  <si>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</si>
  <si>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</si>
  <si>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</si>
  <si>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</si>
  <si>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</si>
  <si>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</si>
  <si>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</si>
  <si>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0,000001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</si>
  <si>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</si>
  <si>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</si>
  <si>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</si>
  <si>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</si>
  <si>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</si>
  <si>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</si>
  <si>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</si>
  <si>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</si>
  <si>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</si>
  <si>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</si>
  <si>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</si>
  <si>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</si>
  <si>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</si>
  <si>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</si>
  <si>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</si>
  <si>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</si>
  <si>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</si>
  <si>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</si>
  <si>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Specifikace dodávky rozvaděče RH1</t>
  </si>
  <si>
    <t>ks</t>
  </si>
  <si>
    <t>Specifikace dodávky rozvodnice RMS01</t>
  </si>
  <si>
    <t>Specifikace dodávky rozvodnice R008</t>
  </si>
  <si>
    <t>Specifikace dodávky rozvodnice R018</t>
  </si>
  <si>
    <t>Specifikace dodávky rozvodnice RV02</t>
  </si>
  <si>
    <t>Specifikace dodávky rozvodnice RMS1</t>
  </si>
  <si>
    <t>Specifikace dodávky rozvodnice R104</t>
  </si>
  <si>
    <t>Specifikace dodávky rozvodnice R105</t>
  </si>
  <si>
    <t>Specifikace dodávky rozvodnice R107</t>
  </si>
  <si>
    <t>Specifikace dodávky rozvodnice R120</t>
  </si>
  <si>
    <t>Specifikace dodávky rozvodnice RMS2</t>
  </si>
  <si>
    <t>Specifikace dodávky rozvodnice R201</t>
  </si>
  <si>
    <t>Specifikace dodávky rozvodnice R207</t>
  </si>
  <si>
    <t>Specifikace dodávky rozvodnice R222</t>
  </si>
  <si>
    <t>Specifikace dodávky rozvodnice RMS3</t>
  </si>
  <si>
    <t>Specifikace dodávky rozvodnice R301</t>
  </si>
  <si>
    <t>Specifikace dodávky rozvodnice R308</t>
  </si>
  <si>
    <t>Specifikace dodávky rozvodnice R320</t>
  </si>
  <si>
    <t>Specifikace dodávky rozvodnice RMS4</t>
  </si>
  <si>
    <t>Specifikace dodávky rozvodnice R/SLP</t>
  </si>
  <si>
    <t>Dodávky - celkem</t>
  </si>
  <si>
    <t>Rozvaděč skříňový, 2000x600x400, jednokřídlé dveře</t>
  </si>
  <si>
    <t>Rozvaděč skříňový, 2000x800x400, jednokřídlé dveře</t>
  </si>
  <si>
    <t xml:space="preserve"> Spínací blok 250A, Ik 36kA</t>
  </si>
  <si>
    <t>Blok odpínače</t>
  </si>
  <si>
    <t>Podpěťová spoušť 230V-AC</t>
  </si>
  <si>
    <t>Pomocný spínač</t>
  </si>
  <si>
    <t>Nadproudová spoušť 250A, MTV8</t>
  </si>
  <si>
    <t>Ks</t>
  </si>
  <si>
    <t>Pojistkový odpínač 3-polový pro válcové pojistky</t>
  </si>
  <si>
    <t>Pojistková vložka 100A/gG</t>
  </si>
  <si>
    <t>Svodič přepětí třídyCX, 3pól sada pro TN-C</t>
  </si>
  <si>
    <t>B4/1-HS Jistič pomocných obvodů, char.B, 1-pól, Icn=10kA, In=4A</t>
  </si>
  <si>
    <t>10/1N/B/003 Chránič s nadproud.ochr,Ir=250A,AC,1+N pól,char.B, Idn=0.03A, In=10A</t>
  </si>
  <si>
    <t>40/4/003 Chránič Ir=250A, typ AC, 4-pól, Idn=0.03A, In=40A</t>
  </si>
  <si>
    <t>B16/1 Jistič, char B, 1-pólový, Icn=10kA, In=16A</t>
  </si>
  <si>
    <t>BC160NT305-25-D Jistič</t>
  </si>
  <si>
    <t>jistič  25A char D - deion</t>
  </si>
  <si>
    <t>jistič  40A char D - deion</t>
  </si>
  <si>
    <t>jistič  80A char D deion</t>
  </si>
  <si>
    <t>Specifikace dodávky rozvaděče RH1 - celkem</t>
  </si>
  <si>
    <t>Rozvodnice pod omítku, bílé dveře, N/PE svork 4/96, IP30</t>
  </si>
  <si>
    <t>Hlavní vypínač, 3-pól, In=40A</t>
  </si>
  <si>
    <t>Svodič přepětí třídy C, modulový, 4pól, s lištou</t>
  </si>
  <si>
    <t>B16/3 Jistič char B, 3-pólový, Icn=10kA, In=16A</t>
  </si>
  <si>
    <t>regulátor pro vyhřívání střešních vpustí</t>
  </si>
  <si>
    <t>vlhkostně-teplotní senzor, VP</t>
  </si>
  <si>
    <t>řadová svorka do 2,5mm2</t>
  </si>
  <si>
    <t>řadová svorka do 16mm2</t>
  </si>
  <si>
    <t>Specifikace dodávky rozvodnice RMS01 - celkem</t>
  </si>
  <si>
    <t>Rozvodnice Xboard, pod omítku, 3/72 mod., bílé dveře, N/PE svork</t>
  </si>
  <si>
    <t>Vypínací modul pro chrániče</t>
  </si>
  <si>
    <t>Specifikace dodávky rozvodnice R008 - celkem</t>
  </si>
  <si>
    <t>Specifikace dodávky rozvodnice R018 - celkem</t>
  </si>
  <si>
    <t>Rozvodnice na omítku, bílá, šířka 600, 4řad</t>
  </si>
  <si>
    <t>BC160NT305-160-V Odpínač</t>
  </si>
  <si>
    <t>jistič deion-32A-M</t>
  </si>
  <si>
    <t>Specifikace dodávky rozvodnice RV02 - celkem</t>
  </si>
  <si>
    <t>Hlavní vypínač, 3-pól, In=80A</t>
  </si>
  <si>
    <t>B25/3 Jistič char B, 3-pólový, Icn=10kA, In=25A</t>
  </si>
  <si>
    <t>B40/3 Jistič char B, 3-pólový, Icn=10kA, In=16A</t>
  </si>
  <si>
    <t>soumrak. spínač se spín. hodinami, extr. Fotosenzor, 1-50000Lx, 1x přepínací 8A, AC 230V</t>
  </si>
  <si>
    <t>Specifikace dodávky rozvodnice RMS1 - celkem</t>
  </si>
  <si>
    <t>Rozvodnice Xboard, pod omítku, 5/165 modulů, bílé dveře, N/PE svork</t>
  </si>
  <si>
    <t>Specifikace dodávky rozvodnice R104 - celkem</t>
  </si>
  <si>
    <t>Specifikace dodávky rozvodnice R105 - celkem</t>
  </si>
  <si>
    <t>Specifikace dodávky rozvodnice R107 - celkem</t>
  </si>
  <si>
    <t>Specifikace dodávky rozvodnice R120 - celkem</t>
  </si>
  <si>
    <t>Specifikace dodávky rozvodnice RMS2 - celkem</t>
  </si>
  <si>
    <t>Specifikace dodávky rozvodnice R201 - celkem</t>
  </si>
  <si>
    <t>Rozvodnice pod omítku, bílé dveře, N/PE svork 5/120, IP30</t>
  </si>
  <si>
    <t>Specifikace dodávky rozvodnice R207 - celkem</t>
  </si>
  <si>
    <t>16/1N/B/003 Chránič s nadproud.ochr,Ir=250A,AC,1+N pól,char.B, Idn=0.03A, In=10A</t>
  </si>
  <si>
    <t>Specifikace dodávky rozvodnice R222 - celkem</t>
  </si>
  <si>
    <t>Specifikace dodávky rozvodnice RMS3 - celkem</t>
  </si>
  <si>
    <t>Specifikace dodávky rozvodnice R301 - celkem</t>
  </si>
  <si>
    <t>Specifikace dodávky rozvodnice R308 - celkem</t>
  </si>
  <si>
    <t>Specifikace dodávky rozvodnice R320 - celkem</t>
  </si>
  <si>
    <t>Rozvodnice na omítku 3/72 modulů ,bílé dveře,N/PE můstky</t>
  </si>
  <si>
    <t>Specifikace dodávky rozvodnice RMS4 - celkem</t>
  </si>
  <si>
    <t>Rozvodnice na omítku 2/48 modulů ,bílé dveře,N/PE můstky</t>
  </si>
  <si>
    <t>B10/1 Jistič char B, 1-pólový, Icn=10kA, In=10A</t>
  </si>
  <si>
    <t>Specifikace dodávky rozvodnice R/SLP - celkem</t>
  </si>
  <si>
    <t>Elektromontáže</t>
  </si>
  <si>
    <t>KRABICE UNIVERZÁLNÍ</t>
  </si>
  <si>
    <t xml:space="preserve"> PŘÍSTROJOVÁ KRABICE DO KANÁLU</t>
  </si>
  <si>
    <t xml:space="preserve"> KRABICE ODBOČNÁ</t>
  </si>
  <si>
    <t>KRABICE ROZVODNÁ d 97 mm</t>
  </si>
  <si>
    <t>krabice rozvodná IP44</t>
  </si>
  <si>
    <t>trubka ohebná d 23mm</t>
  </si>
  <si>
    <t>m</t>
  </si>
  <si>
    <t>trubka tuhá PVC 320N délka 3 m barva světle šedá</t>
  </si>
  <si>
    <t>drátožlab 150/50 "ŽZ" - vzdálenost podpěr cca.1,8m</t>
  </si>
  <si>
    <t>"drátožlab 200/50 ""ŽZ"" - vzdálenost podpěr cca.1,7m"</t>
  </si>
  <si>
    <t>ocelová nosná konstrukce do 10kg</t>
  </si>
  <si>
    <t>ocelová nosná konstrukce do 50kg</t>
  </si>
  <si>
    <t>svorka krabicová  2x1-2,5mm2</t>
  </si>
  <si>
    <t>svorka krabicová 3x1-2,5mm2</t>
  </si>
  <si>
    <t>svorka krabicová 5x1-2,5mm2</t>
  </si>
  <si>
    <t>H07V-U 4   mm2 , pevně</t>
  </si>
  <si>
    <t>vodič jednožilový H07V-U 6 ZŽ, pevně</t>
  </si>
  <si>
    <t>vodič jednožilový H07V-U 16 ZŽ, pevně</t>
  </si>
  <si>
    <t>vodič jednožilový H07V-K 25 ZŽ, pevně</t>
  </si>
  <si>
    <t>ukončení vodičů v rozvaděči do 6   mm2</t>
  </si>
  <si>
    <t xml:space="preserve"> ukončení vodičů v rozvaděči do 16   mm2</t>
  </si>
  <si>
    <t xml:space="preserve"> ukončení vodičů v rozvaděči do  50   mm2</t>
  </si>
  <si>
    <t>Svorkovnice pro vyrovnání potenciálů svor. 10x10</t>
  </si>
  <si>
    <t>CYKY-O 2x1.5 , pevně</t>
  </si>
  <si>
    <t>CYKY-O 3x1.5 , pevně</t>
  </si>
  <si>
    <t>CYKY-J 3x1.5 , pevně</t>
  </si>
  <si>
    <t>CYKY-J 3x2.5 , pevně</t>
  </si>
  <si>
    <t>CYKY-J 5x1.5 , pevně</t>
  </si>
  <si>
    <t>CYKY-J 5x2.5 , pevně</t>
  </si>
  <si>
    <t>CYKY-J 5x4 , pevně</t>
  </si>
  <si>
    <t>CYKY-J 5x10 , pevně</t>
  </si>
  <si>
    <t>CYKY-J 5x16 , pevně</t>
  </si>
  <si>
    <t>CYKY-J 5x25 , pevně</t>
  </si>
  <si>
    <t>CYKY-J 3x120+70 , pevně</t>
  </si>
  <si>
    <t>1-CHKE-V-J 3x1.5 , pevně</t>
  </si>
  <si>
    <t>J-Y(St)Y 2x2x0,8 , pevně</t>
  </si>
  <si>
    <t>H05RR-F-G 5x0.75 , pevně</t>
  </si>
  <si>
    <t xml:space="preserve"> ukončení kabelu SZ do 4x10  mm2</t>
  </si>
  <si>
    <t>ukončení kabelu SZ do 4x120 mm1</t>
  </si>
  <si>
    <t xml:space="preserve"> ukončení kabelu SZ so 5x4   mm2</t>
  </si>
  <si>
    <t xml:space="preserve"> ukončení kabelu SZ so 5x10   mm2</t>
  </si>
  <si>
    <t>ukončení kabelu SZ do 5x25  mm2</t>
  </si>
  <si>
    <t>spínač řazení č.1, IP20,  bílá</t>
  </si>
  <si>
    <t>spínač řazení č. 5, IP20, bílá</t>
  </si>
  <si>
    <t>spínač řazení č. 6 IP20, bílá</t>
  </si>
  <si>
    <t>spínač řazení č. 5B, IP20, bílá</t>
  </si>
  <si>
    <t>spínač řazení č. 7, IP20, bílá</t>
  </si>
  <si>
    <t>tlačítkový ovladač se signalizací IP20, bílá</t>
  </si>
  <si>
    <t>dvojtlačítkový ovladač žaluziový IP20, bílá</t>
  </si>
  <si>
    <t>Spínač automatický se snímačem pohybu; IP20</t>
  </si>
  <si>
    <t>trojpólový vypínač s červenou páčkou 16A, 500V uzamykatelný visacím zámkem, pevně</t>
  </si>
  <si>
    <t>trojpólový vypínač s červenou páčkou 32A, 500V, uzamykatelný visacím zámkem, pevně</t>
  </si>
  <si>
    <t>tlačítkový ovladač v zasklené skříňce - TOTAL STOP</t>
  </si>
  <si>
    <t>tlačítkový ovladač ve skříňce "HAVARIJNÍ VYPNUTÍ-"</t>
  </si>
  <si>
    <t>Zásuvka jednonásobná (bezšroubové svorky), s ochranným kolíkem, s clonkami; řazení 2P+PE;b. bílá</t>
  </si>
  <si>
    <t>Zásuvka jednonásobná (bezšroubové svorky), s ochranným kolíkem, s clonkami, s ochranou před přepětím, optická signalizace poruchy; řazení 2P+PE;b. bílá</t>
  </si>
  <si>
    <t>Zásuvka 45x45, s ochranným kolíkem; řazení 2P+PE; d.  b. bílá (RAL 9010)</t>
  </si>
  <si>
    <t>Zásuvka 45x45 s ochranným kolíkem, s clonkami, s ochranou před přepětím, s akustickou signalizací poruchy; řazení 2P+PE; d.  b. bílá (RAL 9010)</t>
  </si>
  <si>
    <t>Zásuvka jednonásobná IP 44, s ochranným kolíkem, s víčkem; řazení 2P+PE;  b. bílá</t>
  </si>
  <si>
    <t>montáž rozvodnic do 50 kg</t>
  </si>
  <si>
    <t>montáž rozvodnic do 100 kg</t>
  </si>
  <si>
    <t xml:space="preserve"> montáž skříňových rozvaděčů do 200 kg</t>
  </si>
  <si>
    <t>rozpínacá skříň SR2 do výklenku</t>
  </si>
  <si>
    <t>rozpínací skříň SR622 do výklenku</t>
  </si>
  <si>
    <t>Svítidla</t>
  </si>
  <si>
    <t>Přisazené/nástěnné LED svítidlo, 20W, IP20, označení A1</t>
  </si>
  <si>
    <t>Přisazené/nástěnné LED svítidlo, 30W, IP20, označení A2</t>
  </si>
  <si>
    <t>Přisazené/nástěnné LED svítidlo, 45W, IP20, označení A3</t>
  </si>
  <si>
    <t>Přisazené LED svítidlo, 27W, IP66, označení B1</t>
  </si>
  <si>
    <t>Přisazené LED svítidlo, 32W, IP66, označení C1</t>
  </si>
  <si>
    <t>Vestavné LED svítidlo, 15W, IP20, označení D1</t>
  </si>
  <si>
    <t>Vestavné LED svítidlo, 19W, IP40, označení D2</t>
  </si>
  <si>
    <t>Vestavné LED svítidlo, 19W, IP65, označení D2IP</t>
  </si>
  <si>
    <t>Závěsné LED svítidlo, 85W, IP20, označení F1</t>
  </si>
  <si>
    <t>Závěsné LED svítidlo, 76W, IP20, označení G1</t>
  </si>
  <si>
    <t>Závěsné LED svítidlo, 16W, IP20, označení H1</t>
  </si>
  <si>
    <t>Vestavné LED svítidlo, 35W, IP65, označení I1</t>
  </si>
  <si>
    <t>Vestavné LED svítidlo, 37W, IP20, označení J1</t>
  </si>
  <si>
    <t>Vestavné LED svítidlo, 24W, IP20, označení K1</t>
  </si>
  <si>
    <t>Vestavné LED svítidlo, 32W, IP20, označení K2</t>
  </si>
  <si>
    <t>Vestavné LED svítidlo, 16W, IP20, označení K3</t>
  </si>
  <si>
    <t>Níástěnné LED svítidlo, 12W, IP44,  označení L1</t>
  </si>
  <si>
    <t>Níástěnné LED svítidlo, 16W, IP44, označení L2</t>
  </si>
  <si>
    <t>reflektorové svítidli 10W, IP65, označení M</t>
  </si>
  <si>
    <t>Přisazené LED nouzové svítidlo, 1W, IP65, označení N1</t>
  </si>
  <si>
    <t>Přisazené LED nouzové svítidlo, 1W, IP65, označení N2</t>
  </si>
  <si>
    <t>Vestavné LED nouzové svítidlo, 1W, IP65, označení N3</t>
  </si>
  <si>
    <t>Vestavné LED nouzové svítidlo, 1W, IP65, označení N4</t>
  </si>
  <si>
    <t>Nástěnné LED nouzové svítidlo, 1,2W, IP40, označení P1</t>
  </si>
  <si>
    <t>Přisazené LED nouzové svítidlo, 2,4W, IP40, označení P2</t>
  </si>
  <si>
    <t>Svítidla - celkem</t>
  </si>
  <si>
    <t>Bleskosvod</t>
  </si>
  <si>
    <t>Páska FeZn 30x4 páska 30x4 (0,95 kg/m), pevně</t>
  </si>
  <si>
    <t>Drát 10 drát FeZn ø 10mm(0,62kg/m), pevně</t>
  </si>
  <si>
    <t>Drát  AlMgSi ø 8mm( pevně</t>
  </si>
  <si>
    <t>podpěra vedení PV15b na hřebenáče, L/H 250-270/100mm</t>
  </si>
  <si>
    <t>Aktivní jímač</t>
  </si>
  <si>
    <t>Adaptační člen</t>
  </si>
  <si>
    <t>Stožárový segment l = 4 m nad hřeben střechy, žárový zinek</t>
  </si>
  <si>
    <t>Trn pod stožárový segment k upevnění do krovu,  žárový zinek</t>
  </si>
  <si>
    <t>1429/1 TRUBKA OHEBNÁ</t>
  </si>
  <si>
    <t>KO 125 KRABICE ODBOČNÁ</t>
  </si>
  <si>
    <t>SZb zkušební - litinová</t>
  </si>
  <si>
    <t>SR 3a svorka páska-drát</t>
  </si>
  <si>
    <t xml:space="preserve"> Štítek pro označení svodu</t>
  </si>
  <si>
    <t xml:space="preserve"> Tvarování mont.dílu</t>
  </si>
  <si>
    <t>Bleskosvod - celkem</t>
  </si>
  <si>
    <t>EI 60 Kabel. přepážka</t>
  </si>
  <si>
    <t>m2</t>
  </si>
  <si>
    <t>EI 60 Těsnící zátka - P  60 mm</t>
  </si>
  <si>
    <t xml:space="preserve"> vybourání otvoru ve zdivu do průměru 60 mm, stena do 150mm</t>
  </si>
  <si>
    <t xml:space="preserve"> vybourání otvoru ve zdivu do průměru 60 mm, stena do 450mm</t>
  </si>
  <si>
    <t>vysekání kapes ve zdivu cihelném do plochy 25 dm2,  hl.150mm</t>
  </si>
  <si>
    <t>vysekání kapes ve zdivu cihelném pro krabice  50x50x50 mm</t>
  </si>
  <si>
    <t>vysekání kapes ve zdivu cihelném pro krabice  100x100x50 mm</t>
  </si>
  <si>
    <t>HODINOVE ZUCTOVACI SAZBY</t>
  </si>
  <si>
    <t xml:space="preserve"> Demontaz stavajiciho zarizeni</t>
  </si>
  <si>
    <t>hod</t>
  </si>
  <si>
    <t xml:space="preserve"> Napojeni na stavajici zarizeni</t>
  </si>
  <si>
    <t xml:space="preserve"> Vyhledani pripojovaciho mista</t>
  </si>
  <si>
    <t xml:space="preserve"> spolupráce při zapojovani a zkouskach</t>
  </si>
  <si>
    <t xml:space="preserve"> koordinace postupu prací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</si>
  <si>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</si>
  <si>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</si>
  <si>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</si>
  <si>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</si>
  <si>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</si>
  <si>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</si>
  <si>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</si>
  <si>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kabelového vedení v zastaveném prostoru</t>
  </si>
  <si>
    <t>km</t>
  </si>
  <si>
    <t>hloubení kabelové rýhy zemina třídy 3, šíře 350mm,hloubka 800mm</t>
  </si>
  <si>
    <t>zához kabelové rýhy zemina třídy 3, šíře 350mm,hloubka 800mm</t>
  </si>
  <si>
    <t>Provizorní úprava terénu v zemina třídy 3</t>
  </si>
  <si>
    <t>Zemní práce - celkem</t>
  </si>
  <si>
    <t>Dodávka</t>
  </si>
  <si>
    <t>Doprava 3,60%,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</si>
  <si>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</si>
  <si>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</si>
  <si>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</si>
  <si>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</si>
  <si>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</si>
  <si>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</si>
  <si>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</si>
  <si>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</si>
  <si>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</si>
  <si>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</si>
  <si>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</si>
  <si>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</si>
  <si>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</si>
  <si>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</si>
  <si>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</si>
  <si>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</si>
  <si>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</si>
  <si>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</si>
  <si>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</si>
  <si>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</si>
  <si>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</si>
  <si>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</si>
  <si>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Svítidla</t>
  </si>
  <si>
    <t xml:space="preserve">  Bleskosvod</t>
  </si>
  <si>
    <t>Nabízený standard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</si>
</sst>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0" fontId="2" fillId="0" borderId="1" xfId="0" applyFont="1" applyFill="1" applyBorder="1"/>
    <xf numFmtId="0" fontId="2" fillId="0" borderId="0" xfId="0" applyFont="1" applyFill="1" applyProtection="1"/>
    <xf numFmtId="0" fontId="2" fillId="0" borderId="0" xfId="0" applyFont="1" applyFill="1"/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/>
    </xf>
    <xf numFmtId="49" fontId="2" fillId="0" borderId="0" xfId="0" applyNumberFormat="1" applyFont="1" applyFill="1"/>
    <xf numFmtId="4" fontId="2" fillId="0" borderId="0" xfId="0" applyNumberFormat="1" applyFont="1" applyFill="1"/>
    <xf numFmtId="49" fontId="6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9" fontId="1" fillId="2" borderId="1" xfId="0" applyNumberFormat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/>
    </xf>
    <xf numFmtId="4" fontId="1" fillId="2" borderId="2" xfId="0" applyNumberFormat="1" applyFont="1" applyFill="1" applyBorder="1" applyAlignment="1">
      <alignment horizontal="right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2" fillId="2" borderId="6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workbookViewId="0">
      <selection activeCell="B31" sqref="B31"/>
    </sheetView>
  </sheetViews>
  <sheetFormatPr defaultRowHeight="14.25"/>
  <cols>
    <col min="1" max="1" width="22.7109375" style="13" bestFit="1" customWidth="1"/>
    <col min="2" max="2" width="61.42578125" style="13" bestFit="1" customWidth="1"/>
    <col min="3" max="3" width="9.140625" style="5"/>
    <col min="4" max="4" width="0" style="4" hidden="1" customWidth="1"/>
    <col min="5" max="16384" width="9.140625" style="5"/>
  </cols>
  <sheetData>
    <row r="1" spans="1:3" ht="15">
      <c r="A1" s="1" t="s">
        <v>1</v>
      </c>
      <c r="B1" s="6" t="s">
        <v>2</v>
      </c>
      <c r="C1" s="3"/>
    </row>
    <row r="2" spans="1:3">
      <c r="A2" s="1" t="s">
        <v>3</v>
      </c>
      <c r="B2" s="9" t="s">
        <v>4</v>
      </c>
      <c r="C2" s="3"/>
    </row>
    <row r="3" spans="1:3">
      <c r="A3" s="1" t="s">
        <v>5</v>
      </c>
      <c r="B3" s="9" t="s">
        <v>6</v>
      </c>
      <c r="C3" s="3"/>
    </row>
    <row r="4" spans="1:3">
      <c r="A4" s="1" t="s">
        <v>7</v>
      </c>
      <c r="B4" s="9" t="s">
        <v>8</v>
      </c>
      <c r="C4" s="3"/>
    </row>
    <row r="5" spans="1:3">
      <c r="A5" s="1" t="s">
        <v>9</v>
      </c>
      <c r="B5" s="9" t="s">
        <v>10</v>
      </c>
      <c r="C5" s="3"/>
    </row>
    <row r="6" spans="1:3">
      <c r="A6" s="1" t="s">
        <v>11</v>
      </c>
      <c r="B6" s="9" t="s">
        <v>12</v>
      </c>
      <c r="C6" s="3"/>
    </row>
    <row r="7" spans="1:3">
      <c r="A7" s="1" t="s">
        <v>13</v>
      </c>
      <c r="B7" s="9" t="s">
        <v>12</v>
      </c>
      <c r="C7" s="3"/>
    </row>
    <row r="8" spans="1:3">
      <c r="A8" s="1" t="s">
        <v>14</v>
      </c>
      <c r="B8" s="9" t="s">
        <v>15</v>
      </c>
      <c r="C8" s="3"/>
    </row>
    <row r="9" spans="1:3">
      <c r="A9" s="1" t="s">
        <v>16</v>
      </c>
      <c r="B9" s="9" t="s">
        <v>12</v>
      </c>
      <c r="C9" s="3"/>
    </row>
    <row r="10" spans="1:3">
      <c r="A10" s="1" t="s">
        <v>17</v>
      </c>
      <c r="B10" s="9" t="s">
        <v>12</v>
      </c>
      <c r="C10" s="3"/>
    </row>
    <row r="11" spans="1:3">
      <c r="A11" s="1" t="s">
        <v>18</v>
      </c>
      <c r="B11" s="9" t="s">
        <v>19</v>
      </c>
      <c r="C11" s="3"/>
    </row>
    <row r="12" spans="1:3">
      <c r="A12" s="1" t="s">
        <v>20</v>
      </c>
      <c r="B12" s="9" t="s">
        <v>12</v>
      </c>
      <c r="C12" s="3"/>
    </row>
    <row r="13" spans="1:3">
      <c r="A13" s="1" t="s">
        <v>21</v>
      </c>
      <c r="B13" s="9" t="s">
        <v>22</v>
      </c>
      <c r="C13" s="3"/>
    </row>
    <row r="14" spans="1:3">
      <c r="A14" s="1" t="s">
        <v>12</v>
      </c>
      <c r="B14" s="1" t="s">
        <v>12</v>
      </c>
      <c r="C14" s="3"/>
    </row>
    <row r="15" spans="1:3">
      <c r="A15" s="1" t="s">
        <v>23</v>
      </c>
      <c r="B15" s="15" t="s">
        <v>24</v>
      </c>
      <c r="C15" s="3"/>
    </row>
    <row r="16" spans="1:3">
      <c r="A16" s="1" t="s">
        <v>25</v>
      </c>
      <c r="B16" s="15" t="s">
        <v>26</v>
      </c>
      <c r="C16" s="3"/>
    </row>
    <row r="17" spans="1:3">
      <c r="A17" s="1" t="s">
        <v>27</v>
      </c>
      <c r="B17" s="15" t="s">
        <v>28</v>
      </c>
      <c r="C17" s="3"/>
    </row>
    <row r="18" spans="1:3">
      <c r="A18" s="1" t="s">
        <v>29</v>
      </c>
      <c r="B18" s="15" t="s">
        <v>28</v>
      </c>
      <c r="C18" s="3"/>
    </row>
    <row r="19" spans="1:3">
      <c r="A19" s="1" t="s">
        <v>30</v>
      </c>
      <c r="B19" s="15" t="s">
        <v>28</v>
      </c>
      <c r="C19" s="3"/>
    </row>
    <row r="20" spans="1:3">
      <c r="A20" s="1" t="s">
        <v>31</v>
      </c>
      <c r="B20" s="15" t="s">
        <v>28</v>
      </c>
      <c r="C20" s="3"/>
    </row>
    <row r="21" spans="1:3">
      <c r="A21" s="1" t="s">
        <v>32</v>
      </c>
      <c r="B21" s="15" t="s">
        <v>28</v>
      </c>
      <c r="C21" s="3"/>
    </row>
    <row r="22" spans="1:3">
      <c r="A22" s="1" t="s">
        <v>33</v>
      </c>
      <c r="B22" s="15" t="s">
        <v>28</v>
      </c>
      <c r="C22" s="3"/>
    </row>
    <row r="23" spans="1:3">
      <c r="A23" s="1" t="s">
        <v>34</v>
      </c>
      <c r="B23" s="15" t="s">
        <v>28</v>
      </c>
      <c r="C23" s="3"/>
    </row>
    <row r="24" spans="1:3">
      <c r="A24" s="1" t="s">
        <v>35</v>
      </c>
      <c r="B24" s="15" t="s">
        <v>28</v>
      </c>
      <c r="C24" s="3"/>
    </row>
    <row r="25" spans="1:3">
      <c r="A25" s="1" t="s">
        <v>36</v>
      </c>
      <c r="B25" s="15" t="s">
        <v>37</v>
      </c>
      <c r="C25" s="3"/>
    </row>
    <row r="26" spans="1:3">
      <c r="A26" s="1" t="s">
        <v>38</v>
      </c>
      <c r="B26" s="15" t="s">
        <v>28</v>
      </c>
      <c r="C26" s="3"/>
    </row>
    <row r="27" spans="1:3">
      <c r="A27" s="1" t="s">
        <v>39</v>
      </c>
      <c r="B27" s="15" t="s">
        <v>28</v>
      </c>
      <c r="C27" s="3"/>
    </row>
    <row r="28" spans="1:3">
      <c r="A28" s="1" t="s">
        <v>40</v>
      </c>
      <c r="B28" s="15" t="s">
        <v>28</v>
      </c>
      <c r="C28" s="3"/>
    </row>
    <row r="29" spans="1:3">
      <c r="A29" s="1" t="s">
        <v>41</v>
      </c>
      <c r="B29" s="15" t="s">
        <v>28</v>
      </c>
      <c r="C29" s="3"/>
    </row>
    <row r="30" spans="1:3" ht="24">
      <c r="A30" s="16" t="s">
        <v>42</v>
      </c>
      <c r="B30" s="15" t="s">
        <v>43</v>
      </c>
      <c r="C30" s="3"/>
    </row>
    <row r="31" spans="1:3">
      <c r="A31" s="1" t="s">
        <v>44</v>
      </c>
      <c r="B31" s="15" t="s">
        <v>45</v>
      </c>
      <c r="C31" s="3"/>
    </row>
    <row r="32" spans="1:3">
      <c r="A32" s="13" t="s">
        <v>46</v>
      </c>
      <c r="B32" s="13">
        <v>5</v>
      </c>
    </row>
  </sheetData>
  <phoneticPr fontId="0" type="noConversion"/>
  <pageMargins left="0.7" right="0.7" top="0.78740157499999996" bottom="0.78740157499999996" header="0.3" footer="0.3"/>
  <pageSetup paperSize="9"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5"/>
  <sheetViews>
    <sheetView topLeftCell="A19" workbookViewId="0">
      <selection activeCell="M21" sqref="M21"/>
    </sheetView>
  </sheetViews>
  <sheetFormatPr defaultRowHeight="14.25"/>
  <cols>
    <col min="1" max="1" width="32.7109375" style="13" bestFit="1" customWidth="1"/>
    <col min="2" max="3" width="7.42578125" style="14" bestFit="1" customWidth="1"/>
    <col min="4" max="5" width="9.140625" style="5"/>
    <col min="6" max="6" width="0" style="4" hidden="1" customWidth="1"/>
    <col min="7" max="16384" width="9.140625" style="5"/>
  </cols>
  <sheetData>
    <row r="1" spans="1:4">
      <c r="A1" s="9" t="s">
        <v>12</v>
      </c>
      <c r="B1" s="10"/>
      <c r="C1" s="10"/>
      <c r="D1" s="3"/>
    </row>
    <row r="2" spans="1:4">
      <c r="A2" s="1" t="s">
        <v>276</v>
      </c>
      <c r="B2" s="8">
        <f ca="1">(Rozpočet!E23)</f>
        <v>0</v>
      </c>
      <c r="C2" s="8"/>
      <c r="D2" s="3"/>
    </row>
    <row r="3" spans="1:4">
      <c r="A3" s="1" t="s">
        <v>277</v>
      </c>
      <c r="B3" s="8">
        <f ca="1">B2 * Parametry!B15 / 100</f>
        <v>0</v>
      </c>
      <c r="C3" s="8">
        <f ca="1">B2 * Parametry!B16 / 100</f>
        <v>0</v>
      </c>
      <c r="D3" s="3"/>
    </row>
    <row r="4" spans="1:4">
      <c r="A4" s="1" t="s">
        <v>278</v>
      </c>
      <c r="B4" s="8"/>
      <c r="C4" s="8">
        <f ca="1">(Rozpočet!E391) + 0</f>
        <v>0</v>
      </c>
      <c r="D4" s="3"/>
    </row>
    <row r="5" spans="1:4">
      <c r="A5" s="1" t="s">
        <v>279</v>
      </c>
      <c r="B5" s="8"/>
      <c r="C5" s="8">
        <f ca="1">(Rozpočet!G23) + (Rozpočet!G391) + 0</f>
        <v>0</v>
      </c>
      <c r="D5" s="3"/>
    </row>
    <row r="6" spans="1:4">
      <c r="A6" s="15" t="s">
        <v>280</v>
      </c>
      <c r="B6" s="17">
        <f>B2 + B3</f>
        <v>0</v>
      </c>
      <c r="C6" s="17">
        <f>C2 + C3 + C4 + C5</f>
        <v>0</v>
      </c>
      <c r="D6" s="3"/>
    </row>
    <row r="7" spans="1:4">
      <c r="A7" s="1" t="s">
        <v>281</v>
      </c>
      <c r="B7" s="8"/>
      <c r="C7" s="8">
        <f ca="1">(C4 + C5) * Parametry!B17 / 100</f>
        <v>0</v>
      </c>
      <c r="D7" s="3"/>
    </row>
    <row r="8" spans="1:4">
      <c r="A8" s="1" t="s">
        <v>282</v>
      </c>
      <c r="B8" s="8"/>
      <c r="C8" s="8">
        <f ca="1">0 + 0</f>
        <v>0</v>
      </c>
      <c r="D8" s="3"/>
    </row>
    <row r="9" spans="1:4">
      <c r="A9" s="1" t="s">
        <v>269</v>
      </c>
      <c r="B9" s="8"/>
      <c r="C9" s="8">
        <f ca="1">(Rozpočet!E397) + (Rozpočet!G397)</f>
        <v>0</v>
      </c>
      <c r="D9" s="3"/>
    </row>
    <row r="10" spans="1:4">
      <c r="A10" s="1" t="s">
        <v>283</v>
      </c>
      <c r="B10" s="8"/>
      <c r="C10" s="8">
        <f ca="1">(C8 + C9) * Parametry!B18 / 100</f>
        <v>0</v>
      </c>
      <c r="D10" s="3"/>
    </row>
    <row r="11" spans="1:4">
      <c r="A11" s="15" t="s">
        <v>284</v>
      </c>
      <c r="B11" s="17">
        <f>B6</f>
        <v>0</v>
      </c>
      <c r="C11" s="17">
        <f ca="1">C6 + C7 + C8 + C9 + C10</f>
        <v>0</v>
      </c>
      <c r="D11" s="3"/>
    </row>
    <row r="12" spans="1:4">
      <c r="A12" s="1" t="s">
        <v>285</v>
      </c>
      <c r="B12" s="8"/>
      <c r="C12" s="8">
        <f ca="1">(B11 + C11) * Parametry!B19 / 100</f>
        <v>0</v>
      </c>
      <c r="D12" s="3"/>
    </row>
    <row r="13" spans="1:4">
      <c r="A13" s="1" t="s">
        <v>286</v>
      </c>
      <c r="B13" s="8"/>
      <c r="C13" s="8">
        <f ca="1">(B11 + C11) * Parametry!B20 / 100</f>
        <v>0</v>
      </c>
      <c r="D13" s="3"/>
    </row>
    <row r="14" spans="1:4">
      <c r="A14" s="1" t="s">
        <v>287</v>
      </c>
      <c r="B14" s="8"/>
      <c r="C14" s="8">
        <f ca="1">(B6 + C6) * Parametry!B21 / 100</f>
        <v>0</v>
      </c>
      <c r="D14" s="3"/>
    </row>
    <row r="15" spans="1:4">
      <c r="A15" s="9" t="s">
        <v>288</v>
      </c>
      <c r="B15" s="10"/>
      <c r="C15" s="10">
        <f>B11 + C11 + C12 + C13 + C14</f>
        <v>0</v>
      </c>
      <c r="D15" s="3"/>
    </row>
    <row r="16" spans="1:4">
      <c r="A16" s="1" t="s">
        <v>12</v>
      </c>
      <c r="B16" s="8"/>
      <c r="C16" s="8"/>
      <c r="D16" s="3"/>
    </row>
    <row r="17" spans="1:4">
      <c r="A17" s="9" t="s">
        <v>289</v>
      </c>
      <c r="B17" s="10"/>
      <c r="C17" s="10"/>
      <c r="D17" s="3"/>
    </row>
    <row r="18" spans="1:4">
      <c r="A18" s="1" t="s">
        <v>290</v>
      </c>
      <c r="B18" s="8"/>
      <c r="C18" s="8">
        <f ca="1">C11 * Parametry!B22 / 100</f>
        <v>0</v>
      </c>
      <c r="D18" s="3"/>
    </row>
    <row r="19" spans="1:4">
      <c r="A19" s="1" t="s">
        <v>291</v>
      </c>
      <c r="B19" s="8"/>
      <c r="C19" s="8">
        <f ca="1">C11 * Parametry!B23 / 100</f>
        <v>0</v>
      </c>
      <c r="D19" s="3"/>
    </row>
    <row r="20" spans="1:4">
      <c r="A20" s="9" t="s">
        <v>292</v>
      </c>
      <c r="B20" s="10"/>
      <c r="C20" s="10">
        <f ca="1">C18 + C19</f>
        <v>0</v>
      </c>
      <c r="D20" s="3"/>
    </row>
    <row r="21" spans="1:4">
      <c r="A21" s="1" t="s">
        <v>293</v>
      </c>
      <c r="B21" s="8"/>
      <c r="C21" s="8">
        <f ca="1">Parametry!B24 * Parametry!B27 * (C15 * Parametry!B26)^Parametry!B25</f>
        <v>0</v>
      </c>
      <c r="D21" s="3"/>
    </row>
    <row r="22" spans="1:4">
      <c r="A22" s="1" t="s">
        <v>12</v>
      </c>
      <c r="B22" s="8"/>
      <c r="C22" s="8"/>
      <c r="D22" s="3"/>
    </row>
    <row r="23" spans="1:4" ht="15">
      <c r="A23" s="6" t="s">
        <v>294</v>
      </c>
      <c r="B23" s="7"/>
      <c r="C23" s="7">
        <f ca="1">C15 + C20 + C21</f>
        <v>0</v>
      </c>
      <c r="D23" s="3"/>
    </row>
    <row r="24" spans="1:4">
      <c r="A24" s="1" t="s">
        <v>295</v>
      </c>
      <c r="B24" s="8">
        <f ca="1">(SUM(Rozpočet!E3:E22)+SUM(Rozpočet!E266:E328,Rozpočet!E330:E346,Rozpočet!E348:E354,Rozpočet!E357:E370,Rozpočet!E372:E390)+SUM(Rozpočet!E393:E396)) + (SUM(Rozpočet!G3:G22)+SUM(Rozpočet!G266:G328,Rozpočet!G330:G346,Rozpočet!G348:G354,Rozpočet!G357:G370,Rozpočet!G372:G389)+SUM(Rozpočet!G393:G396)) + B3 + C3 + C7 + C10 + C12 + C13 + C14 + C20 + C21</f>
        <v>0</v>
      </c>
      <c r="C24" s="8">
        <f ca="1">B24 * Parametry!B30 / 100</f>
        <v>0</v>
      </c>
      <c r="D24" s="3"/>
    </row>
    <row r="25" spans="1:4">
      <c r="A25" s="1" t="s">
        <v>296</v>
      </c>
      <c r="B25" s="8">
        <f ca="1">(SUM(Rozpočet!E379,Rozpočet!E386:E387)) + (SUM(Rozpočet!G379,Rozpočet!G386:G387))</f>
        <v>0</v>
      </c>
      <c r="C25" s="8">
        <f ca="1">B25 * Parametry!B31 / 100</f>
        <v>0</v>
      </c>
      <c r="D25" s="3"/>
    </row>
    <row r="26" spans="1:4" ht="15">
      <c r="A26" s="6" t="s">
        <v>297</v>
      </c>
      <c r="B26" s="7"/>
      <c r="C26" s="7">
        <f ca="1">C23 + C24 + C25</f>
        <v>0</v>
      </c>
      <c r="D26" s="3"/>
    </row>
    <row r="27" spans="1:4">
      <c r="A27" s="1" t="s">
        <v>12</v>
      </c>
      <c r="B27" s="8"/>
      <c r="C27" s="8"/>
      <c r="D27" s="3"/>
    </row>
    <row r="28" spans="1:4">
      <c r="A28" s="1" t="s">
        <v>298</v>
      </c>
      <c r="B28" s="8"/>
      <c r="C28" s="8">
        <f ca="1">C23 * Parametry!B28 / 100</f>
        <v>0</v>
      </c>
      <c r="D28" s="3"/>
    </row>
    <row r="29" spans="1:4">
      <c r="A29" s="1" t="s">
        <v>298</v>
      </c>
      <c r="B29" s="8"/>
      <c r="C29" s="8">
        <f ca="1">C23 * Parametry!B29 / 100</f>
        <v>0</v>
      </c>
      <c r="D29" s="3"/>
    </row>
    <row r="30" spans="1:4">
      <c r="A30" s="9" t="s">
        <v>299</v>
      </c>
      <c r="B30" s="18" t="s">
        <v>49</v>
      </c>
      <c r="C30" s="18" t="s">
        <v>51</v>
      </c>
      <c r="D30" s="3"/>
    </row>
    <row r="31" spans="1:4">
      <c r="A31" s="1" t="s">
        <v>55</v>
      </c>
      <c r="B31" s="8">
        <f ca="1">(Rozpočet!E23)</f>
        <v>0</v>
      </c>
      <c r="C31" s="8">
        <f ca="1">(Rozpočet!G23)</f>
        <v>0</v>
      </c>
      <c r="D31" s="3"/>
    </row>
    <row r="32" spans="1:4">
      <c r="A32" s="1" t="s">
        <v>56</v>
      </c>
      <c r="B32" s="8">
        <f ca="1">(Rozpočet!E43)</f>
        <v>0</v>
      </c>
      <c r="C32" s="8">
        <f ca="1">(Rozpočet!G43)</f>
        <v>0</v>
      </c>
      <c r="D32" s="3"/>
    </row>
    <row r="33" spans="1:4">
      <c r="A33" s="1" t="s">
        <v>58</v>
      </c>
      <c r="B33" s="8">
        <f ca="1">(Rozpočet!E57)</f>
        <v>0</v>
      </c>
      <c r="C33" s="8">
        <f ca="1">(Rozpočet!G57)</f>
        <v>0</v>
      </c>
      <c r="D33" s="3"/>
    </row>
    <row r="34" spans="1:4">
      <c r="A34" s="1" t="s">
        <v>59</v>
      </c>
      <c r="B34" s="8">
        <f ca="1">(Rozpočet!E69)</f>
        <v>0</v>
      </c>
      <c r="C34" s="8">
        <f ca="1">(Rozpočet!G69)</f>
        <v>0</v>
      </c>
      <c r="D34" s="3"/>
    </row>
    <row r="35" spans="1:4">
      <c r="A35" s="1" t="s">
        <v>60</v>
      </c>
      <c r="B35" s="8">
        <f ca="1">(Rozpočet!E81)</f>
        <v>0</v>
      </c>
      <c r="C35" s="8">
        <f ca="1">(Rozpočet!G81)</f>
        <v>0</v>
      </c>
      <c r="D35" s="3"/>
    </row>
    <row r="36" spans="1:4">
      <c r="A36" s="1" t="s">
        <v>61</v>
      </c>
      <c r="B36" s="8">
        <f ca="1">(Rozpočet!E93)</f>
        <v>0</v>
      </c>
      <c r="C36" s="8">
        <f ca="1">(Rozpočet!G93)</f>
        <v>0</v>
      </c>
      <c r="D36" s="3"/>
    </row>
    <row r="37" spans="1:4">
      <c r="A37" s="1" t="s">
        <v>62</v>
      </c>
      <c r="B37" s="8">
        <f ca="1">(Rozpočet!E106)</f>
        <v>0</v>
      </c>
      <c r="C37" s="8">
        <f ca="1">(Rozpočet!G106)</f>
        <v>0</v>
      </c>
      <c r="D37" s="3"/>
    </row>
    <row r="38" spans="1:4">
      <c r="A38" s="1" t="s">
        <v>63</v>
      </c>
      <c r="B38" s="8">
        <f ca="1">(Rozpočet!E115)</f>
        <v>0</v>
      </c>
      <c r="C38" s="8">
        <f ca="1">(Rozpočet!G115)</f>
        <v>0</v>
      </c>
      <c r="D38" s="3"/>
    </row>
    <row r="39" spans="1:4">
      <c r="A39" s="1" t="s">
        <v>64</v>
      </c>
      <c r="B39" s="8">
        <f ca="1">(Rozpočet!E128)</f>
        <v>0</v>
      </c>
      <c r="C39" s="8">
        <f ca="1">(Rozpočet!G128)</f>
        <v>0</v>
      </c>
      <c r="D39" s="3"/>
    </row>
    <row r="40" spans="1:4">
      <c r="A40" s="1" t="s">
        <v>65</v>
      </c>
      <c r="B40" s="8">
        <f ca="1">(Rozpočet!E140)</f>
        <v>0</v>
      </c>
      <c r="C40" s="8">
        <f ca="1">(Rozpočet!G140)</f>
        <v>0</v>
      </c>
      <c r="D40" s="3"/>
    </row>
    <row r="41" spans="1:4">
      <c r="A41" s="1" t="s">
        <v>66</v>
      </c>
      <c r="B41" s="8">
        <f ca="1">(Rozpočet!E152)</f>
        <v>0</v>
      </c>
      <c r="C41" s="8">
        <f ca="1">(Rozpočet!G152)</f>
        <v>0</v>
      </c>
      <c r="D41" s="3"/>
    </row>
    <row r="42" spans="1:4">
      <c r="A42" s="1" t="s">
        <v>67</v>
      </c>
      <c r="B42" s="8">
        <f ca="1">(Rozpočet!E164)</f>
        <v>0</v>
      </c>
      <c r="C42" s="8">
        <f ca="1">(Rozpočet!G164)</f>
        <v>0</v>
      </c>
      <c r="D42" s="3"/>
    </row>
    <row r="43" spans="1:4">
      <c r="A43" s="1" t="s">
        <v>68</v>
      </c>
      <c r="B43" s="8">
        <f ca="1">(Rozpočet!E176)</f>
        <v>0</v>
      </c>
      <c r="C43" s="8">
        <f ca="1">(Rozpočet!G176)</f>
        <v>0</v>
      </c>
      <c r="D43" s="3"/>
    </row>
    <row r="44" spans="1:4">
      <c r="A44" s="1" t="s">
        <v>69</v>
      </c>
      <c r="B44" s="8">
        <f ca="1">(Rozpočet!E188)</f>
        <v>0</v>
      </c>
      <c r="C44" s="8">
        <f ca="1">(Rozpočet!G188)</f>
        <v>0</v>
      </c>
      <c r="D44" s="3"/>
    </row>
    <row r="45" spans="1:4">
      <c r="A45" s="1" t="s">
        <v>70</v>
      </c>
      <c r="B45" s="8">
        <f ca="1">(Rozpočet!E199)</f>
        <v>0</v>
      </c>
      <c r="C45" s="8">
        <f ca="1">(Rozpočet!G199)</f>
        <v>0</v>
      </c>
      <c r="D45" s="3"/>
    </row>
    <row r="46" spans="1:4">
      <c r="A46" s="1" t="s">
        <v>71</v>
      </c>
      <c r="B46" s="8">
        <f ca="1">(Rozpočet!E212)</f>
        <v>0</v>
      </c>
      <c r="C46" s="8">
        <f ca="1">(Rozpočet!G212)</f>
        <v>0</v>
      </c>
      <c r="D46" s="3"/>
    </row>
    <row r="47" spans="1:4">
      <c r="A47" s="1" t="s">
        <v>72</v>
      </c>
      <c r="B47" s="8">
        <f ca="1">(Rozpočet!E222)</f>
        <v>0</v>
      </c>
      <c r="C47" s="8">
        <f ca="1">(Rozpočet!G222)</f>
        <v>0</v>
      </c>
      <c r="D47" s="3"/>
    </row>
    <row r="48" spans="1:4">
      <c r="A48" s="1" t="s">
        <v>73</v>
      </c>
      <c r="B48" s="8">
        <f ca="1">(Rozpočet!E232)</f>
        <v>0</v>
      </c>
      <c r="C48" s="8">
        <f ca="1">(Rozpočet!G232)</f>
        <v>0</v>
      </c>
      <c r="D48" s="3"/>
    </row>
    <row r="49" spans="1:4">
      <c r="A49" s="1" t="s">
        <v>74</v>
      </c>
      <c r="B49" s="8">
        <f ca="1">(Rozpočet!E243)</f>
        <v>0</v>
      </c>
      <c r="C49" s="8">
        <f ca="1">(Rozpočet!G243)</f>
        <v>0</v>
      </c>
      <c r="D49" s="3"/>
    </row>
    <row r="50" spans="1:4">
      <c r="A50" s="1" t="s">
        <v>75</v>
      </c>
      <c r="B50" s="8">
        <f ca="1">(Rozpočet!E253)</f>
        <v>0</v>
      </c>
      <c r="C50" s="8">
        <f ca="1">(Rozpočet!G253)</f>
        <v>0</v>
      </c>
      <c r="D50" s="3"/>
    </row>
    <row r="51" spans="1:4">
      <c r="A51" s="1" t="s">
        <v>76</v>
      </c>
      <c r="B51" s="8">
        <f ca="1">(Rozpočet!E264)</f>
        <v>0</v>
      </c>
      <c r="C51" s="8">
        <f ca="1">(Rozpočet!G264)</f>
        <v>0</v>
      </c>
      <c r="D51" s="3"/>
    </row>
    <row r="52" spans="1:4">
      <c r="A52" s="1" t="s">
        <v>140</v>
      </c>
      <c r="B52" s="8">
        <f ca="1">(Rozpočet!E391)</f>
        <v>0</v>
      </c>
      <c r="C52" s="8">
        <f ca="1">(Rozpočet!G391)</f>
        <v>0</v>
      </c>
      <c r="D52" s="3"/>
    </row>
    <row r="53" spans="1:4">
      <c r="A53" s="1" t="s">
        <v>300</v>
      </c>
      <c r="B53" s="8">
        <f ca="1">(Rozpočet!E355)</f>
        <v>0</v>
      </c>
      <c r="C53" s="8">
        <f ca="1">(Rozpočet!G355)</f>
        <v>0</v>
      </c>
      <c r="D53" s="3"/>
    </row>
    <row r="54" spans="1:4">
      <c r="A54" s="1" t="s">
        <v>301</v>
      </c>
      <c r="B54" s="8">
        <f ca="1">(Rozpočet!E371)</f>
        <v>0</v>
      </c>
      <c r="C54" s="8">
        <f ca="1">(Rozpočet!G371)</f>
        <v>0</v>
      </c>
      <c r="D54" s="3"/>
    </row>
    <row r="55" spans="1:4">
      <c r="A55" s="1" t="s">
        <v>269</v>
      </c>
      <c r="B55" s="8">
        <f ca="1">(Rozpočet!E397)</f>
        <v>0</v>
      </c>
      <c r="C55" s="8">
        <f ca="1">(Rozpočet!G397)</f>
        <v>0</v>
      </c>
      <c r="D55" s="3"/>
    </row>
  </sheetData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97"/>
  <sheetViews>
    <sheetView tabSelected="1" workbookViewId="0">
      <selection activeCell="C399" sqref="C399"/>
    </sheetView>
  </sheetViews>
  <sheetFormatPr defaultRowHeight="14.25"/>
  <cols>
    <col min="1" max="1" width="99" style="13" bestFit="1" customWidth="1"/>
    <col min="2" max="2" width="4.85546875" style="13" customWidth="1"/>
    <col min="3" max="3" width="7.85546875" style="14" bestFit="1" customWidth="1"/>
    <col min="4" max="4" width="8.42578125" style="14" customWidth="1"/>
    <col min="5" max="5" width="13.5703125" style="14" customWidth="1"/>
    <col min="6" max="6" width="8.5703125" style="14" customWidth="1"/>
    <col min="7" max="7" width="13.42578125" style="14" customWidth="1"/>
    <col min="8" max="8" width="8.5703125" style="14" customWidth="1"/>
    <col min="9" max="9" width="11.7109375" style="14" customWidth="1"/>
    <col min="10" max="10" width="16.5703125" style="5" customWidth="1"/>
    <col min="11" max="11" width="9.140625" style="5"/>
    <col min="12" max="12" width="2" style="4" hidden="1" customWidth="1"/>
    <col min="13" max="16384" width="9.140625" style="5"/>
  </cols>
  <sheetData>
    <row r="1" spans="1:12">
      <c r="A1" s="1" t="s">
        <v>0</v>
      </c>
      <c r="B1" s="1" t="s">
        <v>47</v>
      </c>
      <c r="C1" s="2" t="s">
        <v>48</v>
      </c>
      <c r="D1" s="2" t="s">
        <v>49</v>
      </c>
      <c r="E1" s="2" t="s">
        <v>50</v>
      </c>
      <c r="F1" s="2" t="s">
        <v>51</v>
      </c>
      <c r="G1" s="2" t="s">
        <v>52</v>
      </c>
      <c r="H1" s="2" t="s">
        <v>53</v>
      </c>
      <c r="I1" s="2" t="s">
        <v>54</v>
      </c>
      <c r="J1" s="19" t="s">
        <v>302</v>
      </c>
      <c r="K1" s="3"/>
      <c r="L1" s="4">
        <f ca="1">Parametry!B32/100*E266+Parametry!B32/100*E267+Parametry!B32/100*E268+Parametry!B32/100*E269+Parametry!B32/100*E270+Parametry!B32/100*E271+Parametry!B32/100*E272+Parametry!B32/100*E273+Parametry!B32/100*E274+Parametry!B32/100*E275+Parametry!B32/100*E276+Parametry!B32/100*E277+Parametry!B32/100*E278+Parametry!B32/100*E279+Parametry!B32/100*E280+Parametry!B32/100*E281+Parametry!B32/100*E282+Parametry!B32/100*E283+Parametry!B32/100*E284+Parametry!B32/100*E285+Parametry!B32/100*E286+Parametry!B32/100*E287</f>
        <v>0</v>
      </c>
    </row>
    <row r="2" spans="1:12" ht="15">
      <c r="A2" s="6" t="s">
        <v>55</v>
      </c>
      <c r="B2" s="6" t="s">
        <v>12</v>
      </c>
      <c r="C2" s="7"/>
      <c r="D2" s="7"/>
      <c r="E2" s="7"/>
      <c r="F2" s="7"/>
      <c r="G2" s="7"/>
      <c r="H2" s="7"/>
      <c r="I2" s="7"/>
      <c r="J2" s="3"/>
      <c r="K2" s="3"/>
      <c r="L2" s="4">
        <f ca="1">L1+Parametry!B32/100*E288+Parametry!B32/100*E289+Parametry!B32/100*E290+Parametry!B32/100*E291+Parametry!B32/100*E292+Parametry!B32/100*E293+Parametry!B32/100*E294+Parametry!B32/100*E295+Parametry!B32/100*E296+Parametry!B32/100*E297+Parametry!B32/100*E298+Parametry!B32/100*E299+Parametry!B32/100*E300+Parametry!B32/100*E301+Parametry!B32/100*E302+Parametry!B32/100*E303+Parametry!B32/100*E304+Parametry!B32/100*E305+Parametry!B32/100*E306+Parametry!B32/100*E307+Parametry!B32/100*E308+Parametry!B32/100*E314</f>
        <v>0</v>
      </c>
    </row>
    <row r="3" spans="1:12">
      <c r="A3" s="1" t="s">
        <v>56</v>
      </c>
      <c r="B3" s="1" t="s">
        <v>57</v>
      </c>
      <c r="C3" s="8">
        <v>1</v>
      </c>
      <c r="D3" s="8">
        <f>E43</f>
        <v>0</v>
      </c>
      <c r="E3" s="8">
        <f t="shared" ref="E3:E22" si="0">C3*D3</f>
        <v>0</v>
      </c>
      <c r="F3" s="8">
        <f>G43</f>
        <v>0</v>
      </c>
      <c r="G3" s="8">
        <f t="shared" ref="G3:G22" si="1">C3*F3</f>
        <v>0</v>
      </c>
      <c r="H3" s="8">
        <f t="shared" ref="H3:H22" si="2">D3+F3</f>
        <v>0</v>
      </c>
      <c r="I3" s="8">
        <f t="shared" ref="I3:I22" si="3">E3+G3</f>
        <v>0</v>
      </c>
      <c r="J3" s="3"/>
      <c r="K3" s="3"/>
      <c r="L3" s="4">
        <f ca="1">L2+Parametry!B32/100*E315+Parametry!B32/100*E316+Parametry!B32/100*E319+Parametry!B32/100*E320+Parametry!B32/100*E321+Parametry!B32/100*E322+Parametry!B32/100*E323+Parametry!B32/100*E324+Parametry!B32/100*E325+Parametry!B32/100*E326+Parametry!B32/100*E327+Parametry!B32/100*E328+Parametry!B32/100*E357+Parametry!B32/100*E358+Parametry!B32/100*E359+Parametry!B32/100*E360+Parametry!B32/100*E365+Parametry!B32/100*E366+Parametry!B32/100*E367+Parametry!B32/100*E368+Parametry!B32/100*E369+Parametry!B32/100*E370</f>
        <v>0</v>
      </c>
    </row>
    <row r="4" spans="1:12">
      <c r="A4" s="1" t="s">
        <v>58</v>
      </c>
      <c r="B4" s="1" t="s">
        <v>57</v>
      </c>
      <c r="C4" s="8">
        <v>1</v>
      </c>
      <c r="D4" s="8">
        <f>E57</f>
        <v>0</v>
      </c>
      <c r="E4" s="8">
        <f t="shared" si="0"/>
        <v>0</v>
      </c>
      <c r="F4" s="8">
        <f>G57</f>
        <v>0</v>
      </c>
      <c r="G4" s="8">
        <f t="shared" si="1"/>
        <v>0</v>
      </c>
      <c r="H4" s="8">
        <f t="shared" si="2"/>
        <v>0</v>
      </c>
      <c r="I4" s="8">
        <f t="shared" si="3"/>
        <v>0</v>
      </c>
      <c r="J4" s="3"/>
      <c r="K4" s="3"/>
    </row>
    <row r="5" spans="1:12">
      <c r="A5" s="1" t="s">
        <v>59</v>
      </c>
      <c r="B5" s="1" t="s">
        <v>57</v>
      </c>
      <c r="C5" s="8">
        <v>1</v>
      </c>
      <c r="D5" s="8">
        <f>E69</f>
        <v>0</v>
      </c>
      <c r="E5" s="8">
        <f t="shared" si="0"/>
        <v>0</v>
      </c>
      <c r="F5" s="8">
        <f>G69</f>
        <v>0</v>
      </c>
      <c r="G5" s="8">
        <f t="shared" si="1"/>
        <v>0</v>
      </c>
      <c r="H5" s="8">
        <f t="shared" si="2"/>
        <v>0</v>
      </c>
      <c r="I5" s="8">
        <f t="shared" si="3"/>
        <v>0</v>
      </c>
      <c r="J5" s="3"/>
      <c r="K5" s="3"/>
    </row>
    <row r="6" spans="1:12">
      <c r="A6" s="1" t="s">
        <v>60</v>
      </c>
      <c r="B6" s="1" t="s">
        <v>57</v>
      </c>
      <c r="C6" s="8">
        <v>1</v>
      </c>
      <c r="D6" s="8">
        <f>E81</f>
        <v>0</v>
      </c>
      <c r="E6" s="8">
        <f t="shared" si="0"/>
        <v>0</v>
      </c>
      <c r="F6" s="8">
        <f>G81</f>
        <v>0</v>
      </c>
      <c r="G6" s="8">
        <f t="shared" si="1"/>
        <v>0</v>
      </c>
      <c r="H6" s="8">
        <f t="shared" si="2"/>
        <v>0</v>
      </c>
      <c r="I6" s="8">
        <f t="shared" si="3"/>
        <v>0</v>
      </c>
      <c r="J6" s="3"/>
      <c r="K6" s="3"/>
    </row>
    <row r="7" spans="1:12">
      <c r="A7" s="1" t="s">
        <v>61</v>
      </c>
      <c r="B7" s="1" t="s">
        <v>57</v>
      </c>
      <c r="C7" s="8">
        <v>1</v>
      </c>
      <c r="D7" s="8">
        <f>E93</f>
        <v>0</v>
      </c>
      <c r="E7" s="8">
        <f t="shared" si="0"/>
        <v>0</v>
      </c>
      <c r="F7" s="8">
        <f>G93</f>
        <v>0</v>
      </c>
      <c r="G7" s="8">
        <f t="shared" si="1"/>
        <v>0</v>
      </c>
      <c r="H7" s="8">
        <f t="shared" si="2"/>
        <v>0</v>
      </c>
      <c r="I7" s="8">
        <f t="shared" si="3"/>
        <v>0</v>
      </c>
      <c r="J7" s="3"/>
      <c r="K7" s="3"/>
    </row>
    <row r="8" spans="1:12">
      <c r="A8" s="1" t="s">
        <v>62</v>
      </c>
      <c r="B8" s="1" t="s">
        <v>57</v>
      </c>
      <c r="C8" s="8">
        <v>1</v>
      </c>
      <c r="D8" s="8">
        <f>E106</f>
        <v>0</v>
      </c>
      <c r="E8" s="8">
        <f t="shared" si="0"/>
        <v>0</v>
      </c>
      <c r="F8" s="8">
        <f>G106</f>
        <v>0</v>
      </c>
      <c r="G8" s="8">
        <f t="shared" si="1"/>
        <v>0</v>
      </c>
      <c r="H8" s="8">
        <f t="shared" si="2"/>
        <v>0</v>
      </c>
      <c r="I8" s="8">
        <f t="shared" si="3"/>
        <v>0</v>
      </c>
      <c r="J8" s="3"/>
      <c r="K8" s="3"/>
    </row>
    <row r="9" spans="1:12">
      <c r="A9" s="1" t="s">
        <v>63</v>
      </c>
      <c r="B9" s="1" t="s">
        <v>57</v>
      </c>
      <c r="C9" s="8">
        <v>1</v>
      </c>
      <c r="D9" s="8">
        <f>E115</f>
        <v>0</v>
      </c>
      <c r="E9" s="8">
        <f t="shared" si="0"/>
        <v>0</v>
      </c>
      <c r="F9" s="8">
        <f>G115</f>
        <v>0</v>
      </c>
      <c r="G9" s="8">
        <f t="shared" si="1"/>
        <v>0</v>
      </c>
      <c r="H9" s="8">
        <f t="shared" si="2"/>
        <v>0</v>
      </c>
      <c r="I9" s="8">
        <f t="shared" si="3"/>
        <v>0</v>
      </c>
      <c r="J9" s="3"/>
      <c r="K9" s="3"/>
    </row>
    <row r="10" spans="1:12">
      <c r="A10" s="1" t="s">
        <v>64</v>
      </c>
      <c r="B10" s="1" t="s">
        <v>57</v>
      </c>
      <c r="C10" s="8">
        <v>1</v>
      </c>
      <c r="D10" s="8">
        <f>E128</f>
        <v>0</v>
      </c>
      <c r="E10" s="8">
        <f t="shared" si="0"/>
        <v>0</v>
      </c>
      <c r="F10" s="8">
        <f>G128</f>
        <v>0</v>
      </c>
      <c r="G10" s="8">
        <f t="shared" si="1"/>
        <v>0</v>
      </c>
      <c r="H10" s="8">
        <f t="shared" si="2"/>
        <v>0</v>
      </c>
      <c r="I10" s="8">
        <f t="shared" si="3"/>
        <v>0</v>
      </c>
      <c r="J10" s="3"/>
      <c r="K10" s="3"/>
    </row>
    <row r="11" spans="1:12">
      <c r="A11" s="1" t="s">
        <v>65</v>
      </c>
      <c r="B11" s="1" t="s">
        <v>57</v>
      </c>
      <c r="C11" s="8">
        <v>1</v>
      </c>
      <c r="D11" s="8">
        <f>E140</f>
        <v>0</v>
      </c>
      <c r="E11" s="8">
        <f t="shared" si="0"/>
        <v>0</v>
      </c>
      <c r="F11" s="8">
        <f>G140</f>
        <v>0</v>
      </c>
      <c r="G11" s="8">
        <f t="shared" si="1"/>
        <v>0</v>
      </c>
      <c r="H11" s="8">
        <f t="shared" si="2"/>
        <v>0</v>
      </c>
      <c r="I11" s="8">
        <f t="shared" si="3"/>
        <v>0</v>
      </c>
      <c r="J11" s="3"/>
      <c r="K11" s="3"/>
    </row>
    <row r="12" spans="1:12">
      <c r="A12" s="1" t="s">
        <v>66</v>
      </c>
      <c r="B12" s="1" t="s">
        <v>57</v>
      </c>
      <c r="C12" s="8">
        <v>1</v>
      </c>
      <c r="D12" s="8">
        <f>E152</f>
        <v>0</v>
      </c>
      <c r="E12" s="8">
        <f t="shared" si="0"/>
        <v>0</v>
      </c>
      <c r="F12" s="8">
        <f>G152</f>
        <v>0</v>
      </c>
      <c r="G12" s="8">
        <f t="shared" si="1"/>
        <v>0</v>
      </c>
      <c r="H12" s="8">
        <f t="shared" si="2"/>
        <v>0</v>
      </c>
      <c r="I12" s="8">
        <f t="shared" si="3"/>
        <v>0</v>
      </c>
      <c r="J12" s="3"/>
      <c r="K12" s="3"/>
    </row>
    <row r="13" spans="1:12">
      <c r="A13" s="1" t="s">
        <v>67</v>
      </c>
      <c r="B13" s="1" t="s">
        <v>57</v>
      </c>
      <c r="C13" s="8">
        <v>1</v>
      </c>
      <c r="D13" s="8">
        <f>E164</f>
        <v>0</v>
      </c>
      <c r="E13" s="8">
        <f t="shared" si="0"/>
        <v>0</v>
      </c>
      <c r="F13" s="8">
        <f>G164</f>
        <v>0</v>
      </c>
      <c r="G13" s="8">
        <f t="shared" si="1"/>
        <v>0</v>
      </c>
      <c r="H13" s="8">
        <f t="shared" si="2"/>
        <v>0</v>
      </c>
      <c r="I13" s="8">
        <f t="shared" si="3"/>
        <v>0</v>
      </c>
      <c r="J13" s="3"/>
      <c r="K13" s="3"/>
    </row>
    <row r="14" spans="1:12">
      <c r="A14" s="1" t="s">
        <v>68</v>
      </c>
      <c r="B14" s="1" t="s">
        <v>57</v>
      </c>
      <c r="C14" s="8">
        <v>1</v>
      </c>
      <c r="D14" s="8">
        <f>E176</f>
        <v>0</v>
      </c>
      <c r="E14" s="8">
        <f t="shared" si="0"/>
        <v>0</v>
      </c>
      <c r="F14" s="8">
        <f>G176</f>
        <v>0</v>
      </c>
      <c r="G14" s="8">
        <f t="shared" si="1"/>
        <v>0</v>
      </c>
      <c r="H14" s="8">
        <f t="shared" si="2"/>
        <v>0</v>
      </c>
      <c r="I14" s="8">
        <f t="shared" si="3"/>
        <v>0</v>
      </c>
      <c r="J14" s="3"/>
      <c r="K14" s="3"/>
    </row>
    <row r="15" spans="1:12">
      <c r="A15" s="1" t="s">
        <v>69</v>
      </c>
      <c r="B15" s="1" t="s">
        <v>57</v>
      </c>
      <c r="C15" s="8">
        <v>1</v>
      </c>
      <c r="D15" s="8">
        <f>E188</f>
        <v>0</v>
      </c>
      <c r="E15" s="8">
        <f t="shared" si="0"/>
        <v>0</v>
      </c>
      <c r="F15" s="8">
        <f>G188</f>
        <v>0</v>
      </c>
      <c r="G15" s="8">
        <f t="shared" si="1"/>
        <v>0</v>
      </c>
      <c r="H15" s="8">
        <f t="shared" si="2"/>
        <v>0</v>
      </c>
      <c r="I15" s="8">
        <f t="shared" si="3"/>
        <v>0</v>
      </c>
      <c r="J15" s="3"/>
      <c r="K15" s="3"/>
    </row>
    <row r="16" spans="1:12">
      <c r="A16" s="1" t="s">
        <v>70</v>
      </c>
      <c r="B16" s="1" t="s">
        <v>57</v>
      </c>
      <c r="C16" s="8">
        <v>1</v>
      </c>
      <c r="D16" s="8">
        <f>E199</f>
        <v>0</v>
      </c>
      <c r="E16" s="8">
        <f t="shared" si="0"/>
        <v>0</v>
      </c>
      <c r="F16" s="8">
        <f>G199</f>
        <v>0</v>
      </c>
      <c r="G16" s="8">
        <f t="shared" si="1"/>
        <v>0</v>
      </c>
      <c r="H16" s="8">
        <f t="shared" si="2"/>
        <v>0</v>
      </c>
      <c r="I16" s="8">
        <f t="shared" si="3"/>
        <v>0</v>
      </c>
      <c r="J16" s="3"/>
      <c r="K16" s="3"/>
    </row>
    <row r="17" spans="1:11">
      <c r="A17" s="1" t="s">
        <v>71</v>
      </c>
      <c r="B17" s="1" t="s">
        <v>57</v>
      </c>
      <c r="C17" s="8">
        <v>1</v>
      </c>
      <c r="D17" s="8">
        <f>E212</f>
        <v>0</v>
      </c>
      <c r="E17" s="8">
        <f t="shared" si="0"/>
        <v>0</v>
      </c>
      <c r="F17" s="8">
        <f>G212</f>
        <v>0</v>
      </c>
      <c r="G17" s="8">
        <f t="shared" si="1"/>
        <v>0</v>
      </c>
      <c r="H17" s="8">
        <f t="shared" si="2"/>
        <v>0</v>
      </c>
      <c r="I17" s="8">
        <f t="shared" si="3"/>
        <v>0</v>
      </c>
      <c r="J17" s="3"/>
      <c r="K17" s="3"/>
    </row>
    <row r="18" spans="1:11">
      <c r="A18" s="1" t="s">
        <v>72</v>
      </c>
      <c r="B18" s="1" t="s">
        <v>57</v>
      </c>
      <c r="C18" s="8">
        <v>1</v>
      </c>
      <c r="D18" s="8">
        <f>E222</f>
        <v>0</v>
      </c>
      <c r="E18" s="8">
        <f t="shared" si="0"/>
        <v>0</v>
      </c>
      <c r="F18" s="8">
        <f>G222</f>
        <v>0</v>
      </c>
      <c r="G18" s="8">
        <f t="shared" si="1"/>
        <v>0</v>
      </c>
      <c r="H18" s="8">
        <f t="shared" si="2"/>
        <v>0</v>
      </c>
      <c r="I18" s="8">
        <f t="shared" si="3"/>
        <v>0</v>
      </c>
      <c r="J18" s="3"/>
      <c r="K18" s="3"/>
    </row>
    <row r="19" spans="1:11">
      <c r="A19" s="1" t="s">
        <v>73</v>
      </c>
      <c r="B19" s="1" t="s">
        <v>57</v>
      </c>
      <c r="C19" s="8">
        <v>1</v>
      </c>
      <c r="D19" s="8">
        <f>E232</f>
        <v>0</v>
      </c>
      <c r="E19" s="8">
        <f t="shared" si="0"/>
        <v>0</v>
      </c>
      <c r="F19" s="8">
        <f>G232</f>
        <v>0</v>
      </c>
      <c r="G19" s="8">
        <f t="shared" si="1"/>
        <v>0</v>
      </c>
      <c r="H19" s="8">
        <f t="shared" si="2"/>
        <v>0</v>
      </c>
      <c r="I19" s="8">
        <f t="shared" si="3"/>
        <v>0</v>
      </c>
      <c r="J19" s="3"/>
      <c r="K19" s="3"/>
    </row>
    <row r="20" spans="1:11">
      <c r="A20" s="1" t="s">
        <v>74</v>
      </c>
      <c r="B20" s="1" t="s">
        <v>57</v>
      </c>
      <c r="C20" s="8">
        <v>1</v>
      </c>
      <c r="D20" s="8">
        <f>E243</f>
        <v>0</v>
      </c>
      <c r="E20" s="8">
        <f t="shared" si="0"/>
        <v>0</v>
      </c>
      <c r="F20" s="8">
        <f>G243</f>
        <v>0</v>
      </c>
      <c r="G20" s="8">
        <f t="shared" si="1"/>
        <v>0</v>
      </c>
      <c r="H20" s="8">
        <f t="shared" si="2"/>
        <v>0</v>
      </c>
      <c r="I20" s="8">
        <f t="shared" si="3"/>
        <v>0</v>
      </c>
      <c r="J20" s="3"/>
      <c r="K20" s="3"/>
    </row>
    <row r="21" spans="1:11">
      <c r="A21" s="1" t="s">
        <v>75</v>
      </c>
      <c r="B21" s="1" t="s">
        <v>57</v>
      </c>
      <c r="C21" s="8">
        <v>1</v>
      </c>
      <c r="D21" s="8">
        <f>E253</f>
        <v>0</v>
      </c>
      <c r="E21" s="8">
        <f t="shared" si="0"/>
        <v>0</v>
      </c>
      <c r="F21" s="8">
        <f>G253</f>
        <v>0</v>
      </c>
      <c r="G21" s="8">
        <f t="shared" si="1"/>
        <v>0</v>
      </c>
      <c r="H21" s="8">
        <f t="shared" si="2"/>
        <v>0</v>
      </c>
      <c r="I21" s="8">
        <f t="shared" si="3"/>
        <v>0</v>
      </c>
      <c r="J21" s="3"/>
      <c r="K21" s="3"/>
    </row>
    <row r="22" spans="1:11">
      <c r="A22" s="1" t="s">
        <v>76</v>
      </c>
      <c r="B22" s="1" t="s">
        <v>57</v>
      </c>
      <c r="C22" s="8">
        <v>1</v>
      </c>
      <c r="D22" s="8">
        <f>E264</f>
        <v>0</v>
      </c>
      <c r="E22" s="8">
        <f t="shared" si="0"/>
        <v>0</v>
      </c>
      <c r="F22" s="8">
        <f>G264</f>
        <v>0</v>
      </c>
      <c r="G22" s="8">
        <f t="shared" si="1"/>
        <v>0</v>
      </c>
      <c r="H22" s="8">
        <f t="shared" si="2"/>
        <v>0</v>
      </c>
      <c r="I22" s="8">
        <f t="shared" si="3"/>
        <v>0</v>
      </c>
      <c r="J22" s="3"/>
      <c r="K22" s="3"/>
    </row>
    <row r="23" spans="1:11" ht="15">
      <c r="A23" s="6" t="s">
        <v>77</v>
      </c>
      <c r="B23" s="6" t="s">
        <v>12</v>
      </c>
      <c r="C23" s="7"/>
      <c r="D23" s="7"/>
      <c r="E23" s="7">
        <f>SUM(E3:E22)</f>
        <v>0</v>
      </c>
      <c r="F23" s="7"/>
      <c r="G23" s="7">
        <f>SUM(G3:G22)</f>
        <v>0</v>
      </c>
      <c r="H23" s="7"/>
      <c r="I23" s="7">
        <f>SUM(I3:I22)</f>
        <v>0</v>
      </c>
      <c r="J23" s="3"/>
      <c r="K23" s="3"/>
    </row>
    <row r="24" spans="1:11" ht="15">
      <c r="A24" s="6" t="s">
        <v>56</v>
      </c>
      <c r="B24" s="6" t="s">
        <v>12</v>
      </c>
      <c r="C24" s="7"/>
      <c r="D24" s="7"/>
      <c r="E24" s="7"/>
      <c r="F24" s="7"/>
      <c r="G24" s="7"/>
      <c r="H24" s="7"/>
      <c r="I24" s="7"/>
      <c r="J24" s="3"/>
      <c r="K24" s="3"/>
    </row>
    <row r="25" spans="1:11">
      <c r="A25" s="1" t="s">
        <v>78</v>
      </c>
      <c r="B25" s="1" t="s">
        <v>57</v>
      </c>
      <c r="C25" s="8">
        <v>1</v>
      </c>
      <c r="D25" s="8"/>
      <c r="E25" s="8">
        <f t="shared" ref="E25:E42" si="4">C25*D25</f>
        <v>0</v>
      </c>
      <c r="F25" s="8"/>
      <c r="G25" s="8">
        <f t="shared" ref="G25:G42" si="5">C25*F25</f>
        <v>0</v>
      </c>
      <c r="H25" s="8">
        <f t="shared" ref="H25:H42" si="6">D25+F25</f>
        <v>0</v>
      </c>
      <c r="I25" s="8">
        <f t="shared" ref="I25:I42" si="7">E25+G25</f>
        <v>0</v>
      </c>
      <c r="J25" s="3"/>
      <c r="K25" s="3"/>
    </row>
    <row r="26" spans="1:11">
      <c r="A26" s="1" t="s">
        <v>79</v>
      </c>
      <c r="B26" s="1" t="s">
        <v>57</v>
      </c>
      <c r="C26" s="8">
        <v>1</v>
      </c>
      <c r="D26" s="8"/>
      <c r="E26" s="8">
        <f t="shared" si="4"/>
        <v>0</v>
      </c>
      <c r="F26" s="8"/>
      <c r="G26" s="8">
        <f t="shared" si="5"/>
        <v>0</v>
      </c>
      <c r="H26" s="8">
        <f t="shared" si="6"/>
        <v>0</v>
      </c>
      <c r="I26" s="8">
        <f t="shared" si="7"/>
        <v>0</v>
      </c>
      <c r="J26" s="3"/>
      <c r="K26" s="3"/>
    </row>
    <row r="27" spans="1:11">
      <c r="A27" s="1" t="s">
        <v>80</v>
      </c>
      <c r="B27" s="1" t="s">
        <v>57</v>
      </c>
      <c r="C27" s="8">
        <v>1</v>
      </c>
      <c r="D27" s="8"/>
      <c r="E27" s="8">
        <f t="shared" si="4"/>
        <v>0</v>
      </c>
      <c r="F27" s="8"/>
      <c r="G27" s="8">
        <f t="shared" si="5"/>
        <v>0</v>
      </c>
      <c r="H27" s="8">
        <f t="shared" si="6"/>
        <v>0</v>
      </c>
      <c r="I27" s="8">
        <f t="shared" si="7"/>
        <v>0</v>
      </c>
      <c r="J27" s="3"/>
      <c r="K27" s="3"/>
    </row>
    <row r="28" spans="1:11">
      <c r="A28" s="1" t="s">
        <v>81</v>
      </c>
      <c r="B28" s="1" t="s">
        <v>57</v>
      </c>
      <c r="C28" s="8">
        <v>1</v>
      </c>
      <c r="D28" s="8"/>
      <c r="E28" s="8">
        <f t="shared" si="4"/>
        <v>0</v>
      </c>
      <c r="F28" s="8"/>
      <c r="G28" s="8">
        <f t="shared" si="5"/>
        <v>0</v>
      </c>
      <c r="H28" s="8">
        <f t="shared" si="6"/>
        <v>0</v>
      </c>
      <c r="I28" s="8">
        <f t="shared" si="7"/>
        <v>0</v>
      </c>
      <c r="J28" s="3"/>
      <c r="K28" s="3"/>
    </row>
    <row r="29" spans="1:11">
      <c r="A29" s="1" t="s">
        <v>82</v>
      </c>
      <c r="B29" s="1" t="s">
        <v>57</v>
      </c>
      <c r="C29" s="8">
        <v>1</v>
      </c>
      <c r="D29" s="8"/>
      <c r="E29" s="8">
        <f t="shared" si="4"/>
        <v>0</v>
      </c>
      <c r="F29" s="8"/>
      <c r="G29" s="8">
        <f t="shared" si="5"/>
        <v>0</v>
      </c>
      <c r="H29" s="8">
        <f t="shared" si="6"/>
        <v>0</v>
      </c>
      <c r="I29" s="8">
        <f t="shared" si="7"/>
        <v>0</v>
      </c>
      <c r="J29" s="3"/>
      <c r="K29" s="3"/>
    </row>
    <row r="30" spans="1:11">
      <c r="A30" s="1" t="s">
        <v>83</v>
      </c>
      <c r="B30" s="1" t="s">
        <v>57</v>
      </c>
      <c r="C30" s="8">
        <v>2</v>
      </c>
      <c r="D30" s="8"/>
      <c r="E30" s="8">
        <f t="shared" si="4"/>
        <v>0</v>
      </c>
      <c r="F30" s="8"/>
      <c r="G30" s="8">
        <f t="shared" si="5"/>
        <v>0</v>
      </c>
      <c r="H30" s="8">
        <f t="shared" si="6"/>
        <v>0</v>
      </c>
      <c r="I30" s="8">
        <f t="shared" si="7"/>
        <v>0</v>
      </c>
      <c r="J30" s="3"/>
      <c r="K30" s="3"/>
    </row>
    <row r="31" spans="1:11">
      <c r="A31" s="1" t="s">
        <v>84</v>
      </c>
      <c r="B31" s="1" t="s">
        <v>85</v>
      </c>
      <c r="C31" s="8">
        <v>1</v>
      </c>
      <c r="D31" s="8"/>
      <c r="E31" s="8">
        <f t="shared" si="4"/>
        <v>0</v>
      </c>
      <c r="F31" s="8"/>
      <c r="G31" s="8">
        <f t="shared" si="5"/>
        <v>0</v>
      </c>
      <c r="H31" s="8">
        <f t="shared" si="6"/>
        <v>0</v>
      </c>
      <c r="I31" s="8">
        <f t="shared" si="7"/>
        <v>0</v>
      </c>
      <c r="J31" s="3"/>
      <c r="K31" s="3"/>
    </row>
    <row r="32" spans="1:11">
      <c r="A32" s="1" t="s">
        <v>86</v>
      </c>
      <c r="B32" s="1" t="s">
        <v>85</v>
      </c>
      <c r="C32" s="8">
        <v>1</v>
      </c>
      <c r="D32" s="8"/>
      <c r="E32" s="8">
        <f t="shared" si="4"/>
        <v>0</v>
      </c>
      <c r="F32" s="8"/>
      <c r="G32" s="8">
        <f t="shared" si="5"/>
        <v>0</v>
      </c>
      <c r="H32" s="8">
        <f t="shared" si="6"/>
        <v>0</v>
      </c>
      <c r="I32" s="8">
        <f t="shared" si="7"/>
        <v>0</v>
      </c>
      <c r="J32" s="3"/>
      <c r="K32" s="3"/>
    </row>
    <row r="33" spans="1:11">
      <c r="A33" s="1" t="s">
        <v>87</v>
      </c>
      <c r="B33" s="1" t="s">
        <v>57</v>
      </c>
      <c r="C33" s="8">
        <v>3</v>
      </c>
      <c r="D33" s="8"/>
      <c r="E33" s="8">
        <f t="shared" si="4"/>
        <v>0</v>
      </c>
      <c r="F33" s="8"/>
      <c r="G33" s="8">
        <f t="shared" si="5"/>
        <v>0</v>
      </c>
      <c r="H33" s="8">
        <f t="shared" si="6"/>
        <v>0</v>
      </c>
      <c r="I33" s="8">
        <f t="shared" si="7"/>
        <v>0</v>
      </c>
      <c r="J33" s="3"/>
      <c r="K33" s="3"/>
    </row>
    <row r="34" spans="1:11">
      <c r="A34" s="1" t="s">
        <v>88</v>
      </c>
      <c r="B34" s="1" t="s">
        <v>57</v>
      </c>
      <c r="C34" s="8">
        <v>1</v>
      </c>
      <c r="D34" s="8"/>
      <c r="E34" s="8">
        <f t="shared" si="4"/>
        <v>0</v>
      </c>
      <c r="F34" s="8"/>
      <c r="G34" s="8">
        <f t="shared" si="5"/>
        <v>0</v>
      </c>
      <c r="H34" s="8">
        <f t="shared" si="6"/>
        <v>0</v>
      </c>
      <c r="I34" s="8">
        <f t="shared" si="7"/>
        <v>0</v>
      </c>
      <c r="J34" s="3"/>
      <c r="K34" s="3"/>
    </row>
    <row r="35" spans="1:11">
      <c r="A35" s="1" t="s">
        <v>89</v>
      </c>
      <c r="B35" s="1" t="s">
        <v>57</v>
      </c>
      <c r="C35" s="8">
        <v>3</v>
      </c>
      <c r="D35" s="8"/>
      <c r="E35" s="8">
        <f t="shared" si="4"/>
        <v>0</v>
      </c>
      <c r="F35" s="8"/>
      <c r="G35" s="8">
        <f t="shared" si="5"/>
        <v>0</v>
      </c>
      <c r="H35" s="8">
        <f t="shared" si="6"/>
        <v>0</v>
      </c>
      <c r="I35" s="8">
        <f t="shared" si="7"/>
        <v>0</v>
      </c>
      <c r="J35" s="3"/>
      <c r="K35" s="3"/>
    </row>
    <row r="36" spans="1:11">
      <c r="A36" s="1" t="s">
        <v>90</v>
      </c>
      <c r="B36" s="1" t="s">
        <v>57</v>
      </c>
      <c r="C36" s="8">
        <v>1</v>
      </c>
      <c r="D36" s="8"/>
      <c r="E36" s="8">
        <f t="shared" si="4"/>
        <v>0</v>
      </c>
      <c r="F36" s="8"/>
      <c r="G36" s="8">
        <f t="shared" si="5"/>
        <v>0</v>
      </c>
      <c r="H36" s="8">
        <f t="shared" si="6"/>
        <v>0</v>
      </c>
      <c r="I36" s="8">
        <f t="shared" si="7"/>
        <v>0</v>
      </c>
      <c r="J36" s="3"/>
      <c r="K36" s="3"/>
    </row>
    <row r="37" spans="1:11">
      <c r="A37" s="1" t="s">
        <v>91</v>
      </c>
      <c r="B37" s="1" t="s">
        <v>57</v>
      </c>
      <c r="C37" s="8">
        <v>1</v>
      </c>
      <c r="D37" s="8"/>
      <c r="E37" s="8">
        <f t="shared" si="4"/>
        <v>0</v>
      </c>
      <c r="F37" s="8"/>
      <c r="G37" s="8">
        <f t="shared" si="5"/>
        <v>0</v>
      </c>
      <c r="H37" s="8">
        <f t="shared" si="6"/>
        <v>0</v>
      </c>
      <c r="I37" s="8">
        <f t="shared" si="7"/>
        <v>0</v>
      </c>
      <c r="J37" s="3"/>
      <c r="K37" s="3"/>
    </row>
    <row r="38" spans="1:11">
      <c r="A38" s="1" t="s">
        <v>92</v>
      </c>
      <c r="B38" s="1" t="s">
        <v>57</v>
      </c>
      <c r="C38" s="8">
        <v>1</v>
      </c>
      <c r="D38" s="8"/>
      <c r="E38" s="8">
        <f t="shared" si="4"/>
        <v>0</v>
      </c>
      <c r="F38" s="8"/>
      <c r="G38" s="8">
        <f t="shared" si="5"/>
        <v>0</v>
      </c>
      <c r="H38" s="8">
        <f t="shared" si="6"/>
        <v>0</v>
      </c>
      <c r="I38" s="8">
        <f t="shared" si="7"/>
        <v>0</v>
      </c>
      <c r="J38" s="3"/>
      <c r="K38" s="3"/>
    </row>
    <row r="39" spans="1:11">
      <c r="A39" s="1" t="s">
        <v>93</v>
      </c>
      <c r="B39" s="1" t="s">
        <v>57</v>
      </c>
      <c r="C39" s="8">
        <v>1</v>
      </c>
      <c r="D39" s="8"/>
      <c r="E39" s="8">
        <f t="shared" si="4"/>
        <v>0</v>
      </c>
      <c r="F39" s="8"/>
      <c r="G39" s="8">
        <f t="shared" si="5"/>
        <v>0</v>
      </c>
      <c r="H39" s="8">
        <f t="shared" si="6"/>
        <v>0</v>
      </c>
      <c r="I39" s="8">
        <f t="shared" si="7"/>
        <v>0</v>
      </c>
      <c r="J39" s="3"/>
      <c r="K39" s="3"/>
    </row>
    <row r="40" spans="1:11">
      <c r="A40" s="1" t="s">
        <v>94</v>
      </c>
      <c r="B40" s="1" t="s">
        <v>57</v>
      </c>
      <c r="C40" s="8">
        <v>5</v>
      </c>
      <c r="D40" s="8"/>
      <c r="E40" s="8">
        <f t="shared" si="4"/>
        <v>0</v>
      </c>
      <c r="F40" s="8"/>
      <c r="G40" s="8">
        <f t="shared" si="5"/>
        <v>0</v>
      </c>
      <c r="H40" s="8">
        <f t="shared" si="6"/>
        <v>0</v>
      </c>
      <c r="I40" s="8">
        <f t="shared" si="7"/>
        <v>0</v>
      </c>
      <c r="J40" s="3"/>
      <c r="K40" s="3"/>
    </row>
    <row r="41" spans="1:11">
      <c r="A41" s="1" t="s">
        <v>95</v>
      </c>
      <c r="B41" s="1" t="s">
        <v>57</v>
      </c>
      <c r="C41" s="8">
        <v>1</v>
      </c>
      <c r="D41" s="8"/>
      <c r="E41" s="8">
        <f t="shared" si="4"/>
        <v>0</v>
      </c>
      <c r="F41" s="8"/>
      <c r="G41" s="8">
        <f t="shared" si="5"/>
        <v>0</v>
      </c>
      <c r="H41" s="8">
        <f t="shared" si="6"/>
        <v>0</v>
      </c>
      <c r="I41" s="8">
        <f t="shared" si="7"/>
        <v>0</v>
      </c>
      <c r="J41" s="3"/>
      <c r="K41" s="3"/>
    </row>
    <row r="42" spans="1:11">
      <c r="A42" s="1" t="s">
        <v>96</v>
      </c>
      <c r="B42" s="1" t="s">
        <v>57</v>
      </c>
      <c r="C42" s="8">
        <v>4</v>
      </c>
      <c r="D42" s="8"/>
      <c r="E42" s="8">
        <f t="shared" si="4"/>
        <v>0</v>
      </c>
      <c r="F42" s="8"/>
      <c r="G42" s="8">
        <f t="shared" si="5"/>
        <v>0</v>
      </c>
      <c r="H42" s="8">
        <f t="shared" si="6"/>
        <v>0</v>
      </c>
      <c r="I42" s="8">
        <f t="shared" si="7"/>
        <v>0</v>
      </c>
      <c r="J42" s="3"/>
      <c r="K42" s="3"/>
    </row>
    <row r="43" spans="1:11" ht="15">
      <c r="A43" s="6" t="s">
        <v>97</v>
      </c>
      <c r="B43" s="6" t="s">
        <v>12</v>
      </c>
      <c r="C43" s="7"/>
      <c r="D43" s="7"/>
      <c r="E43" s="7">
        <f>SUM(E25:E42)</f>
        <v>0</v>
      </c>
      <c r="F43" s="7"/>
      <c r="G43" s="7">
        <f>SUM(G25:G42)</f>
        <v>0</v>
      </c>
      <c r="H43" s="7"/>
      <c r="I43" s="7">
        <f>SUM(I25:I42)</f>
        <v>0</v>
      </c>
      <c r="J43" s="3"/>
      <c r="K43" s="3"/>
    </row>
    <row r="44" spans="1:11" ht="15">
      <c r="A44" s="6" t="s">
        <v>58</v>
      </c>
      <c r="B44" s="6" t="s">
        <v>12</v>
      </c>
      <c r="C44" s="7"/>
      <c r="D44" s="7"/>
      <c r="E44" s="7"/>
      <c r="F44" s="7"/>
      <c r="G44" s="7"/>
      <c r="H44" s="7"/>
      <c r="I44" s="7"/>
      <c r="J44" s="3"/>
      <c r="K44" s="3"/>
    </row>
    <row r="45" spans="1:11">
      <c r="A45" s="1" t="s">
        <v>98</v>
      </c>
      <c r="B45" s="1" t="s">
        <v>57</v>
      </c>
      <c r="C45" s="8">
        <v>1</v>
      </c>
      <c r="D45" s="8"/>
      <c r="E45" s="8">
        <f>C45*D45</f>
        <v>0</v>
      </c>
      <c r="F45" s="8"/>
      <c r="G45" s="8">
        <f>C45*F45</f>
        <v>0</v>
      </c>
      <c r="H45" s="8">
        <f>D45+F45</f>
        <v>0</v>
      </c>
      <c r="I45" s="8">
        <f>E45+G45</f>
        <v>0</v>
      </c>
      <c r="J45" s="3"/>
      <c r="K45" s="3"/>
    </row>
    <row r="46" spans="1:11">
      <c r="A46" s="1" t="s">
        <v>99</v>
      </c>
      <c r="B46" s="1" t="s">
        <v>57</v>
      </c>
      <c r="C46" s="8">
        <v>1</v>
      </c>
      <c r="D46" s="8"/>
      <c r="E46" s="8">
        <f>C46*D46</f>
        <v>0</v>
      </c>
      <c r="F46" s="8"/>
      <c r="G46" s="8">
        <f>C46*F46</f>
        <v>0</v>
      </c>
      <c r="H46" s="8">
        <f>D46+F46</f>
        <v>0</v>
      </c>
      <c r="I46" s="8">
        <f>E46+G46</f>
        <v>0</v>
      </c>
      <c r="J46" s="3"/>
      <c r="K46" s="3"/>
    </row>
    <row r="47" spans="1:11">
      <c r="A47" s="1" t="s">
        <v>100</v>
      </c>
      <c r="B47" s="1" t="s">
        <v>57</v>
      </c>
      <c r="C47" s="8">
        <v>1</v>
      </c>
      <c r="D47" s="8"/>
      <c r="E47" s="8">
        <f t="shared" ref="E47:E56" si="8">C47*D47</f>
        <v>0</v>
      </c>
      <c r="F47" s="8"/>
      <c r="G47" s="8">
        <f t="shared" ref="G47:G56" si="9">C47*F47</f>
        <v>0</v>
      </c>
      <c r="H47" s="8">
        <f t="shared" ref="H47:H56" si="10">D47+F47</f>
        <v>0</v>
      </c>
      <c r="I47" s="8">
        <f t="shared" ref="I47:I56" si="11">E47+G47</f>
        <v>0</v>
      </c>
      <c r="J47" s="3"/>
      <c r="K47" s="3"/>
    </row>
    <row r="48" spans="1:11">
      <c r="A48" s="1" t="s">
        <v>90</v>
      </c>
      <c r="B48" s="1" t="s">
        <v>57</v>
      </c>
      <c r="C48" s="8">
        <v>8</v>
      </c>
      <c r="D48" s="8"/>
      <c r="E48" s="8">
        <f t="shared" si="8"/>
        <v>0</v>
      </c>
      <c r="F48" s="8"/>
      <c r="G48" s="8">
        <f t="shared" si="9"/>
        <v>0</v>
      </c>
      <c r="H48" s="8">
        <f t="shared" si="10"/>
        <v>0</v>
      </c>
      <c r="I48" s="8">
        <f t="shared" si="11"/>
        <v>0</v>
      </c>
      <c r="J48" s="3"/>
      <c r="K48" s="3"/>
    </row>
    <row r="49" spans="1:11">
      <c r="A49" s="1" t="s">
        <v>91</v>
      </c>
      <c r="B49" s="1" t="s">
        <v>57</v>
      </c>
      <c r="C49" s="8">
        <v>4</v>
      </c>
      <c r="D49" s="8"/>
      <c r="E49" s="8">
        <f t="shared" si="8"/>
        <v>0</v>
      </c>
      <c r="F49" s="8"/>
      <c r="G49" s="8">
        <f t="shared" si="9"/>
        <v>0</v>
      </c>
      <c r="H49" s="8">
        <f t="shared" si="10"/>
        <v>0</v>
      </c>
      <c r="I49" s="8">
        <f t="shared" si="11"/>
        <v>0</v>
      </c>
      <c r="J49" s="3"/>
      <c r="K49" s="3"/>
    </row>
    <row r="50" spans="1:11">
      <c r="A50" s="1" t="s">
        <v>89</v>
      </c>
      <c r="B50" s="1" t="s">
        <v>57</v>
      </c>
      <c r="C50" s="8">
        <v>1</v>
      </c>
      <c r="D50" s="8"/>
      <c r="E50" s="8">
        <f t="shared" si="8"/>
        <v>0</v>
      </c>
      <c r="F50" s="8"/>
      <c r="G50" s="8">
        <f t="shared" si="9"/>
        <v>0</v>
      </c>
      <c r="H50" s="8">
        <f t="shared" si="10"/>
        <v>0</v>
      </c>
      <c r="I50" s="8">
        <f t="shared" si="11"/>
        <v>0</v>
      </c>
      <c r="J50" s="3"/>
      <c r="K50" s="3"/>
    </row>
    <row r="51" spans="1:11">
      <c r="A51" s="1" t="s">
        <v>92</v>
      </c>
      <c r="B51" s="1" t="s">
        <v>57</v>
      </c>
      <c r="C51" s="8">
        <v>21</v>
      </c>
      <c r="D51" s="8"/>
      <c r="E51" s="8">
        <f t="shared" si="8"/>
        <v>0</v>
      </c>
      <c r="F51" s="8"/>
      <c r="G51" s="8">
        <f t="shared" si="9"/>
        <v>0</v>
      </c>
      <c r="H51" s="8">
        <f t="shared" si="10"/>
        <v>0</v>
      </c>
      <c r="I51" s="8">
        <f t="shared" si="11"/>
        <v>0</v>
      </c>
      <c r="J51" s="3"/>
      <c r="K51" s="3"/>
    </row>
    <row r="52" spans="1:11">
      <c r="A52" s="1" t="s">
        <v>101</v>
      </c>
      <c r="B52" s="1" t="s">
        <v>57</v>
      </c>
      <c r="C52" s="8">
        <v>1</v>
      </c>
      <c r="D52" s="8"/>
      <c r="E52" s="8">
        <f t="shared" si="8"/>
        <v>0</v>
      </c>
      <c r="F52" s="8"/>
      <c r="G52" s="8">
        <f t="shared" si="9"/>
        <v>0</v>
      </c>
      <c r="H52" s="8">
        <f t="shared" si="10"/>
        <v>0</v>
      </c>
      <c r="I52" s="8">
        <f t="shared" si="11"/>
        <v>0</v>
      </c>
      <c r="J52" s="3"/>
      <c r="K52" s="3"/>
    </row>
    <row r="53" spans="1:11">
      <c r="A53" s="1" t="s">
        <v>102</v>
      </c>
      <c r="B53" s="1" t="s">
        <v>57</v>
      </c>
      <c r="C53" s="8">
        <v>1</v>
      </c>
      <c r="D53" s="8"/>
      <c r="E53" s="8">
        <f t="shared" si="8"/>
        <v>0</v>
      </c>
      <c r="F53" s="8"/>
      <c r="G53" s="8">
        <f t="shared" si="9"/>
        <v>0</v>
      </c>
      <c r="H53" s="8">
        <f t="shared" si="10"/>
        <v>0</v>
      </c>
      <c r="I53" s="8">
        <f t="shared" si="11"/>
        <v>0</v>
      </c>
      <c r="J53" s="3"/>
      <c r="K53" s="3"/>
    </row>
    <row r="54" spans="1:11">
      <c r="A54" s="1" t="s">
        <v>103</v>
      </c>
      <c r="B54" s="1" t="s">
        <v>57</v>
      </c>
      <c r="C54" s="8">
        <v>1</v>
      </c>
      <c r="D54" s="8"/>
      <c r="E54" s="8">
        <f t="shared" si="8"/>
        <v>0</v>
      </c>
      <c r="F54" s="8"/>
      <c r="G54" s="8">
        <f t="shared" si="9"/>
        <v>0</v>
      </c>
      <c r="H54" s="8">
        <f t="shared" si="10"/>
        <v>0</v>
      </c>
      <c r="I54" s="8">
        <f t="shared" si="11"/>
        <v>0</v>
      </c>
      <c r="J54" s="3"/>
      <c r="K54" s="3"/>
    </row>
    <row r="55" spans="1:11">
      <c r="A55" s="1" t="s">
        <v>104</v>
      </c>
      <c r="B55" s="1" t="s">
        <v>57</v>
      </c>
      <c r="C55" s="8">
        <v>40</v>
      </c>
      <c r="D55" s="8"/>
      <c r="E55" s="8">
        <f t="shared" si="8"/>
        <v>0</v>
      </c>
      <c r="F55" s="8"/>
      <c r="G55" s="8">
        <f t="shared" si="9"/>
        <v>0</v>
      </c>
      <c r="H55" s="8">
        <f t="shared" si="10"/>
        <v>0</v>
      </c>
      <c r="I55" s="8">
        <f t="shared" si="11"/>
        <v>0</v>
      </c>
      <c r="J55" s="3"/>
      <c r="K55" s="3"/>
    </row>
    <row r="56" spans="1:11">
      <c r="A56" s="1" t="s">
        <v>105</v>
      </c>
      <c r="B56" s="1" t="s">
        <v>57</v>
      </c>
      <c r="C56" s="8">
        <v>3</v>
      </c>
      <c r="D56" s="8"/>
      <c r="E56" s="8">
        <f t="shared" si="8"/>
        <v>0</v>
      </c>
      <c r="F56" s="8"/>
      <c r="G56" s="8">
        <f t="shared" si="9"/>
        <v>0</v>
      </c>
      <c r="H56" s="8">
        <f t="shared" si="10"/>
        <v>0</v>
      </c>
      <c r="I56" s="8">
        <f t="shared" si="11"/>
        <v>0</v>
      </c>
      <c r="J56" s="3"/>
      <c r="K56" s="3"/>
    </row>
    <row r="57" spans="1:11" ht="15">
      <c r="A57" s="6" t="s">
        <v>106</v>
      </c>
      <c r="B57" s="6" t="s">
        <v>12</v>
      </c>
      <c r="C57" s="7"/>
      <c r="D57" s="7"/>
      <c r="E57" s="7">
        <f>SUM(E45:E56)</f>
        <v>0</v>
      </c>
      <c r="F57" s="7"/>
      <c r="G57" s="7">
        <f>SUM(G45:G56)</f>
        <v>0</v>
      </c>
      <c r="H57" s="7"/>
      <c r="I57" s="7">
        <f>SUM(I45:I56)</f>
        <v>0</v>
      </c>
      <c r="J57" s="3"/>
      <c r="K57" s="3"/>
    </row>
    <row r="58" spans="1:11" ht="15">
      <c r="A58" s="6" t="s">
        <v>59</v>
      </c>
      <c r="B58" s="6" t="s">
        <v>12</v>
      </c>
      <c r="C58" s="7"/>
      <c r="D58" s="7"/>
      <c r="E58" s="7"/>
      <c r="F58" s="7"/>
      <c r="G58" s="7"/>
      <c r="H58" s="7"/>
      <c r="I58" s="7"/>
      <c r="J58" s="3"/>
      <c r="K58" s="3"/>
    </row>
    <row r="59" spans="1:11">
      <c r="A59" s="1" t="s">
        <v>107</v>
      </c>
      <c r="B59" s="1" t="s">
        <v>57</v>
      </c>
      <c r="C59" s="8">
        <v>1</v>
      </c>
      <c r="D59" s="8"/>
      <c r="E59" s="8">
        <f>C59*D59</f>
        <v>0</v>
      </c>
      <c r="F59" s="8"/>
      <c r="G59" s="8">
        <f>C59*F59</f>
        <v>0</v>
      </c>
      <c r="H59" s="8">
        <f>D59+F59</f>
        <v>0</v>
      </c>
      <c r="I59" s="8">
        <f>E59+G59</f>
        <v>0</v>
      </c>
      <c r="J59" s="3"/>
      <c r="K59" s="3"/>
    </row>
    <row r="60" spans="1:11">
      <c r="A60" s="1" t="s">
        <v>99</v>
      </c>
      <c r="B60" s="1" t="s">
        <v>57</v>
      </c>
      <c r="C60" s="8">
        <v>1</v>
      </c>
      <c r="D60" s="8"/>
      <c r="E60" s="8">
        <f>C60*D60</f>
        <v>0</v>
      </c>
      <c r="F60" s="8"/>
      <c r="G60" s="8">
        <f>C60*F60</f>
        <v>0</v>
      </c>
      <c r="H60" s="8">
        <f>D60+F60</f>
        <v>0</v>
      </c>
      <c r="I60" s="8">
        <f>E60+G60</f>
        <v>0</v>
      </c>
      <c r="J60" s="3"/>
      <c r="K60" s="3"/>
    </row>
    <row r="61" spans="1:11">
      <c r="A61" s="1" t="s">
        <v>100</v>
      </c>
      <c r="B61" s="1" t="s">
        <v>57</v>
      </c>
      <c r="C61" s="8">
        <v>1</v>
      </c>
      <c r="D61" s="8"/>
      <c r="E61" s="8">
        <f t="shared" ref="E61:E68" si="12">C61*D61</f>
        <v>0</v>
      </c>
      <c r="F61" s="8"/>
      <c r="G61" s="8">
        <f t="shared" ref="G61:G68" si="13">C61*F61</f>
        <v>0</v>
      </c>
      <c r="H61" s="8">
        <f t="shared" ref="H61:I68" si="14">D61+F61</f>
        <v>0</v>
      </c>
      <c r="I61" s="8">
        <f t="shared" si="14"/>
        <v>0</v>
      </c>
      <c r="J61" s="3"/>
      <c r="K61" s="3"/>
    </row>
    <row r="62" spans="1:11">
      <c r="A62" s="1" t="s">
        <v>90</v>
      </c>
      <c r="B62" s="1" t="s">
        <v>57</v>
      </c>
      <c r="C62" s="8">
        <v>2</v>
      </c>
      <c r="D62" s="8"/>
      <c r="E62" s="8">
        <f t="shared" si="12"/>
        <v>0</v>
      </c>
      <c r="F62" s="8"/>
      <c r="G62" s="8">
        <f t="shared" si="13"/>
        <v>0</v>
      </c>
      <c r="H62" s="8">
        <f t="shared" si="14"/>
        <v>0</v>
      </c>
      <c r="I62" s="8">
        <f t="shared" si="14"/>
        <v>0</v>
      </c>
      <c r="J62" s="3"/>
      <c r="K62" s="3"/>
    </row>
    <row r="63" spans="1:11">
      <c r="A63" s="1" t="s">
        <v>91</v>
      </c>
      <c r="B63" s="1" t="s">
        <v>57</v>
      </c>
      <c r="C63" s="8">
        <v>3</v>
      </c>
      <c r="D63" s="8"/>
      <c r="E63" s="8">
        <f t="shared" si="12"/>
        <v>0</v>
      </c>
      <c r="F63" s="8"/>
      <c r="G63" s="8">
        <f t="shared" si="13"/>
        <v>0</v>
      </c>
      <c r="H63" s="8">
        <f t="shared" si="14"/>
        <v>0</v>
      </c>
      <c r="I63" s="8">
        <f t="shared" si="14"/>
        <v>0</v>
      </c>
      <c r="J63" s="3"/>
      <c r="K63" s="3"/>
    </row>
    <row r="64" spans="1:11">
      <c r="A64" s="1" t="s">
        <v>92</v>
      </c>
      <c r="B64" s="1" t="s">
        <v>57</v>
      </c>
      <c r="C64" s="8">
        <v>12</v>
      </c>
      <c r="D64" s="8"/>
      <c r="E64" s="8">
        <f t="shared" si="12"/>
        <v>0</v>
      </c>
      <c r="F64" s="8"/>
      <c r="G64" s="8">
        <f t="shared" si="13"/>
        <v>0</v>
      </c>
      <c r="H64" s="8">
        <f t="shared" si="14"/>
        <v>0</v>
      </c>
      <c r="I64" s="8">
        <f t="shared" si="14"/>
        <v>0</v>
      </c>
      <c r="J64" s="3"/>
      <c r="K64" s="3"/>
    </row>
    <row r="65" spans="1:11">
      <c r="A65" s="1" t="s">
        <v>89</v>
      </c>
      <c r="B65" s="1" t="s">
        <v>57</v>
      </c>
      <c r="C65" s="8">
        <v>1</v>
      </c>
      <c r="D65" s="8"/>
      <c r="E65" s="8">
        <f t="shared" si="12"/>
        <v>0</v>
      </c>
      <c r="F65" s="8"/>
      <c r="G65" s="8">
        <f t="shared" si="13"/>
        <v>0</v>
      </c>
      <c r="H65" s="8">
        <f t="shared" si="14"/>
        <v>0</v>
      </c>
      <c r="I65" s="8">
        <f t="shared" si="14"/>
        <v>0</v>
      </c>
      <c r="J65" s="3"/>
      <c r="K65" s="3"/>
    </row>
    <row r="66" spans="1:11">
      <c r="A66" s="1" t="s">
        <v>108</v>
      </c>
      <c r="B66" s="1" t="s">
        <v>57</v>
      </c>
      <c r="C66" s="8">
        <v>1</v>
      </c>
      <c r="D66" s="8"/>
      <c r="E66" s="8">
        <f t="shared" si="12"/>
        <v>0</v>
      </c>
      <c r="F66" s="8"/>
      <c r="G66" s="8">
        <f t="shared" si="13"/>
        <v>0</v>
      </c>
      <c r="H66" s="8">
        <f t="shared" si="14"/>
        <v>0</v>
      </c>
      <c r="I66" s="8">
        <f t="shared" si="14"/>
        <v>0</v>
      </c>
      <c r="J66" s="3"/>
      <c r="K66" s="3"/>
    </row>
    <row r="67" spans="1:11">
      <c r="A67" s="1" t="s">
        <v>104</v>
      </c>
      <c r="B67" s="1" t="s">
        <v>57</v>
      </c>
      <c r="C67" s="8">
        <v>16</v>
      </c>
      <c r="D67" s="8"/>
      <c r="E67" s="8">
        <f t="shared" si="12"/>
        <v>0</v>
      </c>
      <c r="F67" s="8"/>
      <c r="G67" s="8">
        <f t="shared" si="13"/>
        <v>0</v>
      </c>
      <c r="H67" s="8">
        <f t="shared" si="14"/>
        <v>0</v>
      </c>
      <c r="I67" s="8">
        <f t="shared" si="14"/>
        <v>0</v>
      </c>
      <c r="J67" s="3"/>
      <c r="K67" s="3"/>
    </row>
    <row r="68" spans="1:11">
      <c r="A68" s="1" t="s">
        <v>105</v>
      </c>
      <c r="B68" s="1" t="s">
        <v>57</v>
      </c>
      <c r="C68" s="8">
        <v>3</v>
      </c>
      <c r="D68" s="8"/>
      <c r="E68" s="8">
        <f t="shared" si="12"/>
        <v>0</v>
      </c>
      <c r="F68" s="8"/>
      <c r="G68" s="8">
        <f t="shared" si="13"/>
        <v>0</v>
      </c>
      <c r="H68" s="8">
        <f t="shared" si="14"/>
        <v>0</v>
      </c>
      <c r="I68" s="8">
        <f t="shared" si="14"/>
        <v>0</v>
      </c>
      <c r="J68" s="3"/>
      <c r="K68" s="3"/>
    </row>
    <row r="69" spans="1:11" ht="15">
      <c r="A69" s="6" t="s">
        <v>109</v>
      </c>
      <c r="B69" s="6" t="s">
        <v>12</v>
      </c>
      <c r="C69" s="7"/>
      <c r="D69" s="7"/>
      <c r="E69" s="7">
        <f>SUM(E59:E68)</f>
        <v>0</v>
      </c>
      <c r="F69" s="7"/>
      <c r="G69" s="7">
        <f>SUM(G59:G68)</f>
        <v>0</v>
      </c>
      <c r="H69" s="7"/>
      <c r="I69" s="7">
        <f>SUM(I59:I68)</f>
        <v>0</v>
      </c>
      <c r="J69" s="3"/>
      <c r="K69" s="3"/>
    </row>
    <row r="70" spans="1:11" ht="15">
      <c r="A70" s="6" t="s">
        <v>60</v>
      </c>
      <c r="B70" s="6" t="s">
        <v>12</v>
      </c>
      <c r="C70" s="7"/>
      <c r="D70" s="7"/>
      <c r="E70" s="7"/>
      <c r="F70" s="7"/>
      <c r="G70" s="7"/>
      <c r="H70" s="7"/>
      <c r="I70" s="7"/>
      <c r="J70" s="3"/>
      <c r="K70" s="3"/>
    </row>
    <row r="71" spans="1:11">
      <c r="A71" s="1" t="s">
        <v>107</v>
      </c>
      <c r="B71" s="1" t="s">
        <v>57</v>
      </c>
      <c r="C71" s="8">
        <v>1</v>
      </c>
      <c r="D71" s="8"/>
      <c r="E71" s="8">
        <f>C71*D71</f>
        <v>0</v>
      </c>
      <c r="F71" s="8"/>
      <c r="G71" s="8">
        <f>C71*F71</f>
        <v>0</v>
      </c>
      <c r="H71" s="8">
        <f t="shared" ref="H71:I73" si="15">D71+F71</f>
        <v>0</v>
      </c>
      <c r="I71" s="8">
        <f t="shared" si="15"/>
        <v>0</v>
      </c>
      <c r="J71" s="3"/>
      <c r="K71" s="3"/>
    </row>
    <row r="72" spans="1:11">
      <c r="A72" s="1" t="s">
        <v>99</v>
      </c>
      <c r="B72" s="1" t="s">
        <v>57</v>
      </c>
      <c r="C72" s="8">
        <v>1</v>
      </c>
      <c r="D72" s="8"/>
      <c r="E72" s="8">
        <f>C72*D72</f>
        <v>0</v>
      </c>
      <c r="F72" s="8"/>
      <c r="G72" s="8">
        <f>C72*F72</f>
        <v>0</v>
      </c>
      <c r="H72" s="8">
        <f t="shared" si="15"/>
        <v>0</v>
      </c>
      <c r="I72" s="8">
        <f t="shared" si="15"/>
        <v>0</v>
      </c>
      <c r="J72" s="3"/>
      <c r="K72" s="3"/>
    </row>
    <row r="73" spans="1:11">
      <c r="A73" s="1" t="s">
        <v>100</v>
      </c>
      <c r="B73" s="1" t="s">
        <v>57</v>
      </c>
      <c r="C73" s="8">
        <v>1</v>
      </c>
      <c r="D73" s="8"/>
      <c r="E73" s="8">
        <f>C73*D73</f>
        <v>0</v>
      </c>
      <c r="F73" s="8"/>
      <c r="G73" s="8">
        <f>C73*F73</f>
        <v>0</v>
      </c>
      <c r="H73" s="8">
        <f t="shared" si="15"/>
        <v>0</v>
      </c>
      <c r="I73" s="8">
        <f t="shared" si="15"/>
        <v>0</v>
      </c>
      <c r="J73" s="3"/>
      <c r="K73" s="3"/>
    </row>
    <row r="74" spans="1:11">
      <c r="A74" s="1" t="s">
        <v>90</v>
      </c>
      <c r="B74" s="1" t="s">
        <v>57</v>
      </c>
      <c r="C74" s="8">
        <v>4</v>
      </c>
      <c r="D74" s="8"/>
      <c r="E74" s="8">
        <f t="shared" ref="E74:E80" si="16">C74*D74</f>
        <v>0</v>
      </c>
      <c r="F74" s="8"/>
      <c r="G74" s="8">
        <f t="shared" ref="G74:G80" si="17">C74*F74</f>
        <v>0</v>
      </c>
      <c r="H74" s="8">
        <f t="shared" ref="H74:I80" si="18">D74+F74</f>
        <v>0</v>
      </c>
      <c r="I74" s="8">
        <f t="shared" si="18"/>
        <v>0</v>
      </c>
      <c r="J74" s="3"/>
      <c r="K74" s="3"/>
    </row>
    <row r="75" spans="1:11">
      <c r="A75" s="1" t="s">
        <v>91</v>
      </c>
      <c r="B75" s="1" t="s">
        <v>57</v>
      </c>
      <c r="C75" s="8">
        <v>3</v>
      </c>
      <c r="D75" s="8"/>
      <c r="E75" s="8">
        <f t="shared" si="16"/>
        <v>0</v>
      </c>
      <c r="F75" s="8"/>
      <c r="G75" s="8">
        <f t="shared" si="17"/>
        <v>0</v>
      </c>
      <c r="H75" s="8">
        <f t="shared" si="18"/>
        <v>0</v>
      </c>
      <c r="I75" s="8">
        <f t="shared" si="18"/>
        <v>0</v>
      </c>
      <c r="J75" s="3"/>
      <c r="K75" s="3"/>
    </row>
    <row r="76" spans="1:11">
      <c r="A76" s="1" t="s">
        <v>92</v>
      </c>
      <c r="B76" s="1" t="s">
        <v>57</v>
      </c>
      <c r="C76" s="8">
        <v>9</v>
      </c>
      <c r="D76" s="8"/>
      <c r="E76" s="8">
        <f t="shared" si="16"/>
        <v>0</v>
      </c>
      <c r="F76" s="8"/>
      <c r="G76" s="8">
        <f t="shared" si="17"/>
        <v>0</v>
      </c>
      <c r="H76" s="8">
        <f t="shared" si="18"/>
        <v>0</v>
      </c>
      <c r="I76" s="8">
        <f t="shared" si="18"/>
        <v>0</v>
      </c>
      <c r="J76" s="3"/>
      <c r="K76" s="3"/>
    </row>
    <row r="77" spans="1:11">
      <c r="A77" s="1" t="s">
        <v>89</v>
      </c>
      <c r="B77" s="1" t="s">
        <v>57</v>
      </c>
      <c r="C77" s="8">
        <v>1</v>
      </c>
      <c r="D77" s="8"/>
      <c r="E77" s="8">
        <f t="shared" si="16"/>
        <v>0</v>
      </c>
      <c r="F77" s="8"/>
      <c r="G77" s="8">
        <f t="shared" si="17"/>
        <v>0</v>
      </c>
      <c r="H77" s="8">
        <f t="shared" si="18"/>
        <v>0</v>
      </c>
      <c r="I77" s="8">
        <f t="shared" si="18"/>
        <v>0</v>
      </c>
      <c r="J77" s="3"/>
      <c r="K77" s="3"/>
    </row>
    <row r="78" spans="1:11">
      <c r="A78" s="1" t="s">
        <v>108</v>
      </c>
      <c r="B78" s="1" t="s">
        <v>57</v>
      </c>
      <c r="C78" s="8">
        <v>1</v>
      </c>
      <c r="D78" s="8"/>
      <c r="E78" s="8">
        <f t="shared" si="16"/>
        <v>0</v>
      </c>
      <c r="F78" s="8"/>
      <c r="G78" s="8">
        <f t="shared" si="17"/>
        <v>0</v>
      </c>
      <c r="H78" s="8">
        <f t="shared" si="18"/>
        <v>0</v>
      </c>
      <c r="I78" s="8">
        <f t="shared" si="18"/>
        <v>0</v>
      </c>
      <c r="J78" s="3"/>
      <c r="K78" s="3"/>
    </row>
    <row r="79" spans="1:11">
      <c r="A79" s="1" t="s">
        <v>104</v>
      </c>
      <c r="B79" s="1" t="s">
        <v>57</v>
      </c>
      <c r="C79" s="8">
        <v>15</v>
      </c>
      <c r="D79" s="8"/>
      <c r="E79" s="8">
        <f t="shared" si="16"/>
        <v>0</v>
      </c>
      <c r="F79" s="8"/>
      <c r="G79" s="8">
        <f t="shared" si="17"/>
        <v>0</v>
      </c>
      <c r="H79" s="8">
        <f t="shared" si="18"/>
        <v>0</v>
      </c>
      <c r="I79" s="8">
        <f t="shared" si="18"/>
        <v>0</v>
      </c>
      <c r="J79" s="3"/>
      <c r="K79" s="3"/>
    </row>
    <row r="80" spans="1:11">
      <c r="A80" s="1" t="s">
        <v>105</v>
      </c>
      <c r="B80" s="1" t="s">
        <v>57</v>
      </c>
      <c r="C80" s="8">
        <v>3</v>
      </c>
      <c r="D80" s="8"/>
      <c r="E80" s="8">
        <f t="shared" si="16"/>
        <v>0</v>
      </c>
      <c r="F80" s="8"/>
      <c r="G80" s="8">
        <f t="shared" si="17"/>
        <v>0</v>
      </c>
      <c r="H80" s="8">
        <f t="shared" si="18"/>
        <v>0</v>
      </c>
      <c r="I80" s="8">
        <f t="shared" si="18"/>
        <v>0</v>
      </c>
      <c r="J80" s="3"/>
      <c r="K80" s="3"/>
    </row>
    <row r="81" spans="1:11" ht="15">
      <c r="A81" s="6" t="s">
        <v>110</v>
      </c>
      <c r="B81" s="6" t="s">
        <v>12</v>
      </c>
      <c r="C81" s="7"/>
      <c r="D81" s="7"/>
      <c r="E81" s="7">
        <f>SUM(E71:E80)</f>
        <v>0</v>
      </c>
      <c r="F81" s="7"/>
      <c r="G81" s="7">
        <f>SUM(G71:G80)</f>
        <v>0</v>
      </c>
      <c r="H81" s="7"/>
      <c r="I81" s="7">
        <f>SUM(I71:I80)</f>
        <v>0</v>
      </c>
      <c r="J81" s="3"/>
      <c r="K81" s="3"/>
    </row>
    <row r="82" spans="1:11" ht="15">
      <c r="A82" s="6" t="s">
        <v>61</v>
      </c>
      <c r="B82" s="6" t="s">
        <v>12</v>
      </c>
      <c r="C82" s="7"/>
      <c r="D82" s="7"/>
      <c r="E82" s="7"/>
      <c r="F82" s="7"/>
      <c r="G82" s="7"/>
      <c r="H82" s="7"/>
      <c r="I82" s="7"/>
      <c r="J82" s="3"/>
      <c r="K82" s="3"/>
    </row>
    <row r="83" spans="1:11">
      <c r="A83" s="1" t="s">
        <v>111</v>
      </c>
      <c r="B83" s="1" t="s">
        <v>57</v>
      </c>
      <c r="C83" s="8">
        <v>1</v>
      </c>
      <c r="D83" s="8"/>
      <c r="E83" s="8">
        <f t="shared" ref="E83:E91" si="19">C83*D83</f>
        <v>0</v>
      </c>
      <c r="F83" s="8"/>
      <c r="G83" s="8">
        <f t="shared" ref="G83:G91" si="20">C83*F83</f>
        <v>0</v>
      </c>
      <c r="H83" s="8">
        <f t="shared" ref="H83:H91" si="21">D83+F83</f>
        <v>0</v>
      </c>
      <c r="I83" s="8">
        <f t="shared" ref="I83:I91" si="22">E83+G83</f>
        <v>0</v>
      </c>
      <c r="J83" s="3"/>
      <c r="K83" s="3"/>
    </row>
    <row r="84" spans="1:11">
      <c r="A84" s="1" t="s">
        <v>112</v>
      </c>
      <c r="B84" s="1" t="s">
        <v>57</v>
      </c>
      <c r="C84" s="8">
        <v>1</v>
      </c>
      <c r="D84" s="8"/>
      <c r="E84" s="8">
        <f t="shared" si="19"/>
        <v>0</v>
      </c>
      <c r="F84" s="8"/>
      <c r="G84" s="8">
        <f t="shared" si="20"/>
        <v>0</v>
      </c>
      <c r="H84" s="8">
        <f t="shared" si="21"/>
        <v>0</v>
      </c>
      <c r="I84" s="8">
        <f t="shared" si="22"/>
        <v>0</v>
      </c>
      <c r="J84" s="3"/>
      <c r="K84" s="3"/>
    </row>
    <row r="85" spans="1:11">
      <c r="A85" s="1" t="s">
        <v>100</v>
      </c>
      <c r="B85" s="1" t="s">
        <v>57</v>
      </c>
      <c r="C85" s="8">
        <v>1</v>
      </c>
      <c r="D85" s="8"/>
      <c r="E85" s="8">
        <f t="shared" si="19"/>
        <v>0</v>
      </c>
      <c r="F85" s="8"/>
      <c r="G85" s="8">
        <f t="shared" si="20"/>
        <v>0</v>
      </c>
      <c r="H85" s="8">
        <f t="shared" si="21"/>
        <v>0</v>
      </c>
      <c r="I85" s="8">
        <f t="shared" si="22"/>
        <v>0</v>
      </c>
      <c r="J85" s="3"/>
      <c r="K85" s="3"/>
    </row>
    <row r="86" spans="1:11">
      <c r="A86" s="1" t="s">
        <v>90</v>
      </c>
      <c r="B86" s="1" t="s">
        <v>57</v>
      </c>
      <c r="C86" s="8">
        <v>2</v>
      </c>
      <c r="D86" s="8"/>
      <c r="E86" s="8">
        <f t="shared" si="19"/>
        <v>0</v>
      </c>
      <c r="F86" s="8"/>
      <c r="G86" s="8">
        <f t="shared" si="20"/>
        <v>0</v>
      </c>
      <c r="H86" s="8">
        <f t="shared" si="21"/>
        <v>0</v>
      </c>
      <c r="I86" s="8">
        <f t="shared" si="22"/>
        <v>0</v>
      </c>
      <c r="J86" s="3"/>
      <c r="K86" s="3"/>
    </row>
    <row r="87" spans="1:11">
      <c r="A87" s="1" t="s">
        <v>91</v>
      </c>
      <c r="B87" s="1" t="s">
        <v>57</v>
      </c>
      <c r="C87" s="8">
        <v>1</v>
      </c>
      <c r="D87" s="8"/>
      <c r="E87" s="8">
        <f t="shared" si="19"/>
        <v>0</v>
      </c>
      <c r="F87" s="8"/>
      <c r="G87" s="8">
        <f t="shared" si="20"/>
        <v>0</v>
      </c>
      <c r="H87" s="8">
        <f t="shared" si="21"/>
        <v>0</v>
      </c>
      <c r="I87" s="8">
        <f t="shared" si="22"/>
        <v>0</v>
      </c>
      <c r="J87" s="3"/>
      <c r="K87" s="3"/>
    </row>
    <row r="88" spans="1:11">
      <c r="A88" s="1" t="s">
        <v>92</v>
      </c>
      <c r="B88" s="1" t="s">
        <v>57</v>
      </c>
      <c r="C88" s="8">
        <v>3</v>
      </c>
      <c r="D88" s="8"/>
      <c r="E88" s="8">
        <f t="shared" si="19"/>
        <v>0</v>
      </c>
      <c r="F88" s="8"/>
      <c r="G88" s="8">
        <f t="shared" si="20"/>
        <v>0</v>
      </c>
      <c r="H88" s="8">
        <f t="shared" si="21"/>
        <v>0</v>
      </c>
      <c r="I88" s="8">
        <f t="shared" si="22"/>
        <v>0</v>
      </c>
      <c r="J88" s="3"/>
      <c r="K88" s="3"/>
    </row>
    <row r="89" spans="1:11">
      <c r="A89" s="1" t="s">
        <v>113</v>
      </c>
      <c r="B89" s="1" t="s">
        <v>57</v>
      </c>
      <c r="C89" s="8">
        <v>7</v>
      </c>
      <c r="D89" s="8"/>
      <c r="E89" s="8">
        <f t="shared" si="19"/>
        <v>0</v>
      </c>
      <c r="F89" s="8"/>
      <c r="G89" s="8">
        <f t="shared" si="20"/>
        <v>0</v>
      </c>
      <c r="H89" s="8">
        <f t="shared" si="21"/>
        <v>0</v>
      </c>
      <c r="I89" s="8">
        <f t="shared" si="22"/>
        <v>0</v>
      </c>
      <c r="J89" s="3"/>
      <c r="K89" s="3"/>
    </row>
    <row r="90" spans="1:11">
      <c r="A90" s="1" t="s">
        <v>104</v>
      </c>
      <c r="B90" s="1" t="s">
        <v>57</v>
      </c>
      <c r="C90" s="8">
        <v>5</v>
      </c>
      <c r="D90" s="8"/>
      <c r="E90" s="8">
        <f t="shared" si="19"/>
        <v>0</v>
      </c>
      <c r="F90" s="8"/>
      <c r="G90" s="8">
        <f t="shared" si="20"/>
        <v>0</v>
      </c>
      <c r="H90" s="8">
        <f t="shared" si="21"/>
        <v>0</v>
      </c>
      <c r="I90" s="8">
        <f t="shared" si="22"/>
        <v>0</v>
      </c>
      <c r="J90" s="3"/>
      <c r="K90" s="3"/>
    </row>
    <row r="91" spans="1:11">
      <c r="A91" s="1" t="s">
        <v>105</v>
      </c>
      <c r="B91" s="1" t="s">
        <v>57</v>
      </c>
      <c r="C91" s="8">
        <v>21</v>
      </c>
      <c r="D91" s="8"/>
      <c r="E91" s="8">
        <f t="shared" si="19"/>
        <v>0</v>
      </c>
      <c r="F91" s="8"/>
      <c r="G91" s="8">
        <f t="shared" si="20"/>
        <v>0</v>
      </c>
      <c r="H91" s="8">
        <f t="shared" si="21"/>
        <v>0</v>
      </c>
      <c r="I91" s="8">
        <f t="shared" si="22"/>
        <v>0</v>
      </c>
      <c r="J91" s="3"/>
      <c r="K91" s="3"/>
    </row>
    <row r="92" spans="1:11">
      <c r="A92" s="1" t="s">
        <v>12</v>
      </c>
      <c r="B92" s="1" t="s">
        <v>12</v>
      </c>
      <c r="C92" s="8"/>
      <c r="D92" s="8"/>
      <c r="E92" s="8"/>
      <c r="F92" s="8"/>
      <c r="G92" s="8"/>
      <c r="H92" s="8"/>
      <c r="I92" s="8"/>
      <c r="J92" s="3"/>
      <c r="K92" s="3"/>
    </row>
    <row r="93" spans="1:11" ht="15">
      <c r="A93" s="6" t="s">
        <v>114</v>
      </c>
      <c r="B93" s="6" t="s">
        <v>12</v>
      </c>
      <c r="C93" s="7"/>
      <c r="D93" s="7"/>
      <c r="E93" s="7">
        <f>SUM(E83:E92)</f>
        <v>0</v>
      </c>
      <c r="F93" s="7"/>
      <c r="G93" s="7">
        <f>SUM(G83:G92)</f>
        <v>0</v>
      </c>
      <c r="H93" s="7"/>
      <c r="I93" s="7">
        <f>SUM(I83:I92)</f>
        <v>0</v>
      </c>
      <c r="J93" s="3"/>
      <c r="K93" s="3"/>
    </row>
    <row r="94" spans="1:11" ht="15">
      <c r="A94" s="6" t="s">
        <v>62</v>
      </c>
      <c r="B94" s="6" t="s">
        <v>12</v>
      </c>
      <c r="C94" s="7"/>
      <c r="D94" s="7"/>
      <c r="E94" s="7"/>
      <c r="F94" s="7"/>
      <c r="G94" s="7"/>
      <c r="H94" s="7"/>
      <c r="I94" s="7"/>
      <c r="J94" s="3"/>
      <c r="K94" s="3"/>
    </row>
    <row r="95" spans="1:11">
      <c r="A95" s="1" t="s">
        <v>98</v>
      </c>
      <c r="B95" s="1" t="s">
        <v>57</v>
      </c>
      <c r="C95" s="8">
        <v>1</v>
      </c>
      <c r="D95" s="8"/>
      <c r="E95" s="8">
        <f t="shared" ref="E95:E105" si="23">C95*D95</f>
        <v>0</v>
      </c>
      <c r="F95" s="8"/>
      <c r="G95" s="8">
        <f t="shared" ref="G95:G105" si="24">C95*F95</f>
        <v>0</v>
      </c>
      <c r="H95" s="8">
        <f t="shared" ref="H95:H105" si="25">D95+F95</f>
        <v>0</v>
      </c>
      <c r="I95" s="8">
        <f t="shared" ref="I95:I105" si="26">E95+G95</f>
        <v>0</v>
      </c>
      <c r="J95" s="3"/>
      <c r="K95" s="3"/>
    </row>
    <row r="96" spans="1:11">
      <c r="A96" s="1" t="s">
        <v>115</v>
      </c>
      <c r="B96" s="1" t="s">
        <v>57</v>
      </c>
      <c r="C96" s="8">
        <v>1</v>
      </c>
      <c r="D96" s="8"/>
      <c r="E96" s="8">
        <f t="shared" si="23"/>
        <v>0</v>
      </c>
      <c r="F96" s="8"/>
      <c r="G96" s="8">
        <f t="shared" si="24"/>
        <v>0</v>
      </c>
      <c r="H96" s="8">
        <f t="shared" si="25"/>
        <v>0</v>
      </c>
      <c r="I96" s="8">
        <f t="shared" si="26"/>
        <v>0</v>
      </c>
      <c r="J96" s="3"/>
      <c r="K96" s="3"/>
    </row>
    <row r="97" spans="1:11">
      <c r="A97" s="1" t="s">
        <v>100</v>
      </c>
      <c r="B97" s="1" t="s">
        <v>57</v>
      </c>
      <c r="C97" s="8">
        <v>1</v>
      </c>
      <c r="D97" s="8"/>
      <c r="E97" s="8">
        <f t="shared" si="23"/>
        <v>0</v>
      </c>
      <c r="F97" s="8"/>
      <c r="G97" s="8">
        <f t="shared" si="24"/>
        <v>0</v>
      </c>
      <c r="H97" s="8">
        <f t="shared" si="25"/>
        <v>0</v>
      </c>
      <c r="I97" s="8">
        <f t="shared" si="26"/>
        <v>0</v>
      </c>
      <c r="J97" s="3"/>
      <c r="K97" s="3"/>
    </row>
    <row r="98" spans="1:11">
      <c r="A98" s="1" t="s">
        <v>90</v>
      </c>
      <c r="B98" s="1" t="s">
        <v>57</v>
      </c>
      <c r="C98" s="8">
        <v>9</v>
      </c>
      <c r="D98" s="8"/>
      <c r="E98" s="8">
        <f t="shared" si="23"/>
        <v>0</v>
      </c>
      <c r="F98" s="8"/>
      <c r="G98" s="8">
        <f t="shared" si="24"/>
        <v>0</v>
      </c>
      <c r="H98" s="8">
        <f t="shared" si="25"/>
        <v>0</v>
      </c>
      <c r="I98" s="8">
        <f t="shared" si="26"/>
        <v>0</v>
      </c>
      <c r="J98" s="3"/>
      <c r="K98" s="3"/>
    </row>
    <row r="99" spans="1:11">
      <c r="A99" s="1" t="s">
        <v>91</v>
      </c>
      <c r="B99" s="1" t="s">
        <v>57</v>
      </c>
      <c r="C99" s="8">
        <v>2</v>
      </c>
      <c r="D99" s="8"/>
      <c r="E99" s="8">
        <f t="shared" si="23"/>
        <v>0</v>
      </c>
      <c r="F99" s="8"/>
      <c r="G99" s="8">
        <f t="shared" si="24"/>
        <v>0</v>
      </c>
      <c r="H99" s="8">
        <f t="shared" si="25"/>
        <v>0</v>
      </c>
      <c r="I99" s="8">
        <f t="shared" si="26"/>
        <v>0</v>
      </c>
      <c r="J99" s="3"/>
      <c r="K99" s="3"/>
    </row>
    <row r="100" spans="1:11">
      <c r="A100" s="1" t="s">
        <v>92</v>
      </c>
      <c r="B100" s="1" t="s">
        <v>57</v>
      </c>
      <c r="C100" s="8">
        <v>12</v>
      </c>
      <c r="D100" s="8"/>
      <c r="E100" s="8">
        <f t="shared" si="23"/>
        <v>0</v>
      </c>
      <c r="F100" s="8"/>
      <c r="G100" s="8">
        <f t="shared" si="24"/>
        <v>0</v>
      </c>
      <c r="H100" s="8">
        <f t="shared" si="25"/>
        <v>0</v>
      </c>
      <c r="I100" s="8">
        <f t="shared" si="26"/>
        <v>0</v>
      </c>
      <c r="J100" s="3"/>
      <c r="K100" s="3"/>
    </row>
    <row r="101" spans="1:11">
      <c r="A101" s="1" t="s">
        <v>116</v>
      </c>
      <c r="B101" s="1" t="s">
        <v>57</v>
      </c>
      <c r="C101" s="8">
        <v>4</v>
      </c>
      <c r="D101" s="8"/>
      <c r="E101" s="8">
        <f t="shared" si="23"/>
        <v>0</v>
      </c>
      <c r="F101" s="8"/>
      <c r="G101" s="8">
        <f t="shared" si="24"/>
        <v>0</v>
      </c>
      <c r="H101" s="8">
        <f t="shared" si="25"/>
        <v>0</v>
      </c>
      <c r="I101" s="8">
        <f t="shared" si="26"/>
        <v>0</v>
      </c>
      <c r="J101" s="3"/>
      <c r="K101" s="3"/>
    </row>
    <row r="102" spans="1:11">
      <c r="A102" s="1" t="s">
        <v>117</v>
      </c>
      <c r="B102" s="1" t="s">
        <v>57</v>
      </c>
      <c r="C102" s="8">
        <v>2</v>
      </c>
      <c r="D102" s="8"/>
      <c r="E102" s="8">
        <f t="shared" si="23"/>
        <v>0</v>
      </c>
      <c r="F102" s="8"/>
      <c r="G102" s="8">
        <f t="shared" si="24"/>
        <v>0</v>
      </c>
      <c r="H102" s="8">
        <f t="shared" si="25"/>
        <v>0</v>
      </c>
      <c r="I102" s="8">
        <f t="shared" si="26"/>
        <v>0</v>
      </c>
      <c r="J102" s="3"/>
      <c r="K102" s="3"/>
    </row>
    <row r="103" spans="1:11">
      <c r="A103" s="1" t="s">
        <v>118</v>
      </c>
      <c r="B103" s="1" t="s">
        <v>57</v>
      </c>
      <c r="C103" s="8">
        <v>1</v>
      </c>
      <c r="D103" s="8"/>
      <c r="E103" s="8">
        <f t="shared" si="23"/>
        <v>0</v>
      </c>
      <c r="F103" s="8"/>
      <c r="G103" s="8">
        <f t="shared" si="24"/>
        <v>0</v>
      </c>
      <c r="H103" s="8">
        <f t="shared" si="25"/>
        <v>0</v>
      </c>
      <c r="I103" s="8">
        <f t="shared" si="26"/>
        <v>0</v>
      </c>
      <c r="J103" s="3"/>
      <c r="K103" s="3"/>
    </row>
    <row r="104" spans="1:11">
      <c r="A104" s="1" t="s">
        <v>104</v>
      </c>
      <c r="B104" s="1" t="s">
        <v>57</v>
      </c>
      <c r="C104" s="8">
        <v>30</v>
      </c>
      <c r="D104" s="8"/>
      <c r="E104" s="8">
        <f t="shared" si="23"/>
        <v>0</v>
      </c>
      <c r="F104" s="8"/>
      <c r="G104" s="8">
        <f t="shared" si="24"/>
        <v>0</v>
      </c>
      <c r="H104" s="8">
        <f t="shared" si="25"/>
        <v>0</v>
      </c>
      <c r="I104" s="8">
        <f t="shared" si="26"/>
        <v>0</v>
      </c>
      <c r="J104" s="3"/>
      <c r="K104" s="3"/>
    </row>
    <row r="105" spans="1:11">
      <c r="A105" s="1" t="s">
        <v>105</v>
      </c>
      <c r="B105" s="1" t="s">
        <v>57</v>
      </c>
      <c r="C105" s="8">
        <v>12</v>
      </c>
      <c r="D105" s="8"/>
      <c r="E105" s="8">
        <f t="shared" si="23"/>
        <v>0</v>
      </c>
      <c r="F105" s="8"/>
      <c r="G105" s="8">
        <f t="shared" si="24"/>
        <v>0</v>
      </c>
      <c r="H105" s="8">
        <f t="shared" si="25"/>
        <v>0</v>
      </c>
      <c r="I105" s="8">
        <f t="shared" si="26"/>
        <v>0</v>
      </c>
      <c r="J105" s="3"/>
      <c r="K105" s="3"/>
    </row>
    <row r="106" spans="1:11" ht="15">
      <c r="A106" s="6" t="s">
        <v>119</v>
      </c>
      <c r="B106" s="6" t="s">
        <v>12</v>
      </c>
      <c r="C106" s="7"/>
      <c r="D106" s="7"/>
      <c r="E106" s="7">
        <f>SUM(E95:E105)</f>
        <v>0</v>
      </c>
      <c r="F106" s="7"/>
      <c r="G106" s="7">
        <f>SUM(G95:G105)</f>
        <v>0</v>
      </c>
      <c r="H106" s="7"/>
      <c r="I106" s="7">
        <f>SUM(I95:I105)</f>
        <v>0</v>
      </c>
      <c r="J106" s="3"/>
      <c r="K106" s="3"/>
    </row>
    <row r="107" spans="1:11" ht="15">
      <c r="A107" s="6" t="s">
        <v>63</v>
      </c>
      <c r="B107" s="6" t="s">
        <v>12</v>
      </c>
      <c r="C107" s="7"/>
      <c r="D107" s="7"/>
      <c r="E107" s="7"/>
      <c r="F107" s="7"/>
      <c r="G107" s="7"/>
      <c r="H107" s="7"/>
      <c r="I107" s="7"/>
      <c r="J107" s="3"/>
      <c r="K107" s="3"/>
    </row>
    <row r="108" spans="1:11">
      <c r="A108" s="1" t="s">
        <v>120</v>
      </c>
      <c r="B108" s="1" t="s">
        <v>57</v>
      </c>
      <c r="C108" s="8">
        <v>1</v>
      </c>
      <c r="D108" s="8"/>
      <c r="E108" s="8">
        <f t="shared" ref="E108:E114" si="27">C108*D108</f>
        <v>0</v>
      </c>
      <c r="F108" s="8"/>
      <c r="G108" s="8">
        <f t="shared" ref="G108:G114" si="28">C108*F108</f>
        <v>0</v>
      </c>
      <c r="H108" s="8">
        <f t="shared" ref="H108:I114" si="29">D108+F108</f>
        <v>0</v>
      </c>
      <c r="I108" s="8">
        <f t="shared" si="29"/>
        <v>0</v>
      </c>
      <c r="J108" s="3"/>
      <c r="K108" s="3"/>
    </row>
    <row r="109" spans="1:11">
      <c r="A109" s="1" t="s">
        <v>99</v>
      </c>
      <c r="B109" s="1" t="s">
        <v>57</v>
      </c>
      <c r="C109" s="8">
        <v>1</v>
      </c>
      <c r="D109" s="8"/>
      <c r="E109" s="8">
        <f t="shared" si="27"/>
        <v>0</v>
      </c>
      <c r="F109" s="8"/>
      <c r="G109" s="8">
        <f t="shared" si="28"/>
        <v>0</v>
      </c>
      <c r="H109" s="8">
        <f t="shared" si="29"/>
        <v>0</v>
      </c>
      <c r="I109" s="8">
        <f t="shared" si="29"/>
        <v>0</v>
      </c>
      <c r="J109" s="3"/>
      <c r="K109" s="3"/>
    </row>
    <row r="110" spans="1:11">
      <c r="A110" s="1" t="s">
        <v>100</v>
      </c>
      <c r="B110" s="1" t="s">
        <v>57</v>
      </c>
      <c r="C110" s="8">
        <v>1</v>
      </c>
      <c r="D110" s="8"/>
      <c r="E110" s="8">
        <f t="shared" si="27"/>
        <v>0</v>
      </c>
      <c r="F110" s="8"/>
      <c r="G110" s="8">
        <f t="shared" si="28"/>
        <v>0</v>
      </c>
      <c r="H110" s="8">
        <f t="shared" si="29"/>
        <v>0</v>
      </c>
      <c r="I110" s="8">
        <f t="shared" si="29"/>
        <v>0</v>
      </c>
      <c r="J110" s="3"/>
      <c r="K110" s="3"/>
    </row>
    <row r="111" spans="1:11">
      <c r="A111" s="1" t="s">
        <v>91</v>
      </c>
      <c r="B111" s="1" t="s">
        <v>57</v>
      </c>
      <c r="C111" s="8">
        <v>9</v>
      </c>
      <c r="D111" s="8"/>
      <c r="E111" s="8">
        <f t="shared" si="27"/>
        <v>0</v>
      </c>
      <c r="F111" s="8"/>
      <c r="G111" s="8">
        <f t="shared" si="28"/>
        <v>0</v>
      </c>
      <c r="H111" s="8">
        <f t="shared" si="29"/>
        <v>0</v>
      </c>
      <c r="I111" s="8">
        <f t="shared" si="29"/>
        <v>0</v>
      </c>
      <c r="J111" s="3"/>
      <c r="K111" s="3"/>
    </row>
    <row r="112" spans="1:11">
      <c r="A112" s="1" t="s">
        <v>92</v>
      </c>
      <c r="B112" s="1" t="s">
        <v>57</v>
      </c>
      <c r="C112" s="8">
        <v>18</v>
      </c>
      <c r="D112" s="8"/>
      <c r="E112" s="8">
        <f t="shared" si="27"/>
        <v>0</v>
      </c>
      <c r="F112" s="8"/>
      <c r="G112" s="8">
        <f t="shared" si="28"/>
        <v>0</v>
      </c>
      <c r="H112" s="8">
        <f t="shared" si="29"/>
        <v>0</v>
      </c>
      <c r="I112" s="8">
        <f t="shared" si="29"/>
        <v>0</v>
      </c>
      <c r="J112" s="3"/>
      <c r="K112" s="3"/>
    </row>
    <row r="113" spans="1:11">
      <c r="A113" s="1" t="s">
        <v>104</v>
      </c>
      <c r="B113" s="1" t="s">
        <v>57</v>
      </c>
      <c r="C113" s="8">
        <v>36</v>
      </c>
      <c r="D113" s="8"/>
      <c r="E113" s="8">
        <f t="shared" si="27"/>
        <v>0</v>
      </c>
      <c r="F113" s="8"/>
      <c r="G113" s="8">
        <f t="shared" si="28"/>
        <v>0</v>
      </c>
      <c r="H113" s="8">
        <f t="shared" si="29"/>
        <v>0</v>
      </c>
      <c r="I113" s="8">
        <f t="shared" si="29"/>
        <v>0</v>
      </c>
      <c r="J113" s="3"/>
      <c r="K113" s="3"/>
    </row>
    <row r="114" spans="1:11">
      <c r="A114" s="1" t="s">
        <v>105</v>
      </c>
      <c r="B114" s="1" t="s">
        <v>57</v>
      </c>
      <c r="C114" s="8">
        <v>3</v>
      </c>
      <c r="D114" s="8"/>
      <c r="E114" s="8">
        <f t="shared" si="27"/>
        <v>0</v>
      </c>
      <c r="F114" s="8"/>
      <c r="G114" s="8">
        <f t="shared" si="28"/>
        <v>0</v>
      </c>
      <c r="H114" s="8">
        <f t="shared" si="29"/>
        <v>0</v>
      </c>
      <c r="I114" s="8">
        <f t="shared" si="29"/>
        <v>0</v>
      </c>
      <c r="J114" s="3"/>
      <c r="K114" s="3"/>
    </row>
    <row r="115" spans="1:11" ht="15">
      <c r="A115" s="6" t="s">
        <v>121</v>
      </c>
      <c r="B115" s="6" t="s">
        <v>12</v>
      </c>
      <c r="C115" s="7"/>
      <c r="D115" s="7"/>
      <c r="E115" s="7">
        <f>SUM(E108:E114)</f>
        <v>0</v>
      </c>
      <c r="F115" s="7"/>
      <c r="G115" s="7">
        <f>SUM(G108:G114)</f>
        <v>0</v>
      </c>
      <c r="H115" s="7"/>
      <c r="I115" s="7">
        <f>SUM(I108:I114)</f>
        <v>0</v>
      </c>
      <c r="J115" s="3"/>
      <c r="K115" s="3"/>
    </row>
    <row r="116" spans="1:11" ht="15">
      <c r="A116" s="6" t="s">
        <v>64</v>
      </c>
      <c r="B116" s="6" t="s">
        <v>12</v>
      </c>
      <c r="C116" s="7"/>
      <c r="D116" s="7"/>
      <c r="E116" s="7"/>
      <c r="F116" s="7"/>
      <c r="G116" s="7"/>
      <c r="H116" s="7"/>
      <c r="I116" s="7"/>
      <c r="J116" s="3"/>
      <c r="K116" s="3"/>
    </row>
    <row r="117" spans="1:11">
      <c r="A117" s="1" t="s">
        <v>98</v>
      </c>
      <c r="B117" s="1" t="s">
        <v>57</v>
      </c>
      <c r="C117" s="8">
        <v>1</v>
      </c>
      <c r="D117" s="8"/>
      <c r="E117" s="8">
        <f>C117*D117</f>
        <v>0</v>
      </c>
      <c r="F117" s="8"/>
      <c r="G117" s="8">
        <f>C117*F117</f>
        <v>0</v>
      </c>
      <c r="H117" s="8">
        <f>D117+F117</f>
        <v>0</v>
      </c>
      <c r="I117" s="8">
        <f>E117+G117</f>
        <v>0</v>
      </c>
      <c r="J117" s="3"/>
      <c r="K117" s="3"/>
    </row>
    <row r="118" spans="1:11">
      <c r="A118" s="1" t="s">
        <v>99</v>
      </c>
      <c r="B118" s="1" t="s">
        <v>57</v>
      </c>
      <c r="C118" s="8">
        <v>1</v>
      </c>
      <c r="D118" s="8"/>
      <c r="E118" s="8">
        <f>C118*D118</f>
        <v>0</v>
      </c>
      <c r="F118" s="8"/>
      <c r="G118" s="8">
        <f>C118*F118</f>
        <v>0</v>
      </c>
      <c r="H118" s="8">
        <f>D118+F118</f>
        <v>0</v>
      </c>
      <c r="I118" s="8">
        <f>E118+G118</f>
        <v>0</v>
      </c>
      <c r="J118" s="3"/>
      <c r="K118" s="3"/>
    </row>
    <row r="119" spans="1:11">
      <c r="A119" s="1" t="s">
        <v>100</v>
      </c>
      <c r="B119" s="1" t="s">
        <v>57</v>
      </c>
      <c r="C119" s="8">
        <v>1</v>
      </c>
      <c r="D119" s="8"/>
      <c r="E119" s="8">
        <f t="shared" ref="E119:E126" si="30">C119*D119</f>
        <v>0</v>
      </c>
      <c r="F119" s="8"/>
      <c r="G119" s="8">
        <f t="shared" ref="G119:G126" si="31">C119*F119</f>
        <v>0</v>
      </c>
      <c r="H119" s="8">
        <f t="shared" ref="H119:H126" si="32">D119+F119</f>
        <v>0</v>
      </c>
      <c r="I119" s="8">
        <f t="shared" ref="I119:I126" si="33">E119+G119</f>
        <v>0</v>
      </c>
      <c r="J119" s="3"/>
      <c r="K119" s="3"/>
    </row>
    <row r="120" spans="1:11">
      <c r="A120" s="1" t="s">
        <v>90</v>
      </c>
      <c r="B120" s="1" t="s">
        <v>57</v>
      </c>
      <c r="C120" s="8">
        <v>8</v>
      </c>
      <c r="D120" s="8"/>
      <c r="E120" s="8">
        <f t="shared" si="30"/>
        <v>0</v>
      </c>
      <c r="F120" s="8"/>
      <c r="G120" s="8">
        <f t="shared" si="31"/>
        <v>0</v>
      </c>
      <c r="H120" s="8">
        <f t="shared" si="32"/>
        <v>0</v>
      </c>
      <c r="I120" s="8">
        <f t="shared" si="33"/>
        <v>0</v>
      </c>
      <c r="J120" s="3"/>
      <c r="K120" s="3"/>
    </row>
    <row r="121" spans="1:11">
      <c r="A121" s="1" t="s">
        <v>91</v>
      </c>
      <c r="B121" s="1" t="s">
        <v>57</v>
      </c>
      <c r="C121" s="8">
        <v>5</v>
      </c>
      <c r="D121" s="8"/>
      <c r="E121" s="8">
        <f t="shared" si="30"/>
        <v>0</v>
      </c>
      <c r="F121" s="8"/>
      <c r="G121" s="8">
        <f t="shared" si="31"/>
        <v>0</v>
      </c>
      <c r="H121" s="8">
        <f t="shared" si="32"/>
        <v>0</v>
      </c>
      <c r="I121" s="8">
        <f t="shared" si="33"/>
        <v>0</v>
      </c>
      <c r="J121" s="3"/>
      <c r="K121" s="3"/>
    </row>
    <row r="122" spans="1:11">
      <c r="A122" s="1" t="s">
        <v>89</v>
      </c>
      <c r="B122" s="1" t="s">
        <v>57</v>
      </c>
      <c r="C122" s="8">
        <v>1</v>
      </c>
      <c r="D122" s="8"/>
      <c r="E122" s="8">
        <f t="shared" si="30"/>
        <v>0</v>
      </c>
      <c r="F122" s="8"/>
      <c r="G122" s="8">
        <f t="shared" si="31"/>
        <v>0</v>
      </c>
      <c r="H122" s="8">
        <f t="shared" si="32"/>
        <v>0</v>
      </c>
      <c r="I122" s="8">
        <f t="shared" si="33"/>
        <v>0</v>
      </c>
      <c r="J122" s="3"/>
      <c r="K122" s="3"/>
    </row>
    <row r="123" spans="1:11">
      <c r="A123" s="1" t="s">
        <v>108</v>
      </c>
      <c r="B123" s="1" t="s">
        <v>57</v>
      </c>
      <c r="C123" s="8">
        <v>1</v>
      </c>
      <c r="D123" s="8"/>
      <c r="E123" s="8">
        <f t="shared" si="30"/>
        <v>0</v>
      </c>
      <c r="F123" s="8"/>
      <c r="G123" s="8">
        <f t="shared" si="31"/>
        <v>0</v>
      </c>
      <c r="H123" s="8">
        <f t="shared" si="32"/>
        <v>0</v>
      </c>
      <c r="I123" s="8">
        <f t="shared" si="33"/>
        <v>0</v>
      </c>
      <c r="J123" s="3"/>
      <c r="K123" s="3"/>
    </row>
    <row r="124" spans="1:11">
      <c r="A124" s="1" t="s">
        <v>92</v>
      </c>
      <c r="B124" s="1" t="s">
        <v>57</v>
      </c>
      <c r="C124" s="8">
        <v>28</v>
      </c>
      <c r="D124" s="8"/>
      <c r="E124" s="8">
        <f t="shared" si="30"/>
        <v>0</v>
      </c>
      <c r="F124" s="8"/>
      <c r="G124" s="8">
        <f t="shared" si="31"/>
        <v>0</v>
      </c>
      <c r="H124" s="8">
        <f t="shared" si="32"/>
        <v>0</v>
      </c>
      <c r="I124" s="8">
        <f t="shared" si="33"/>
        <v>0</v>
      </c>
      <c r="J124" s="3"/>
      <c r="K124" s="3"/>
    </row>
    <row r="125" spans="1:11">
      <c r="A125" s="1" t="s">
        <v>104</v>
      </c>
      <c r="B125" s="1" t="s">
        <v>57</v>
      </c>
      <c r="C125" s="8">
        <v>45</v>
      </c>
      <c r="D125" s="8"/>
      <c r="E125" s="8">
        <f t="shared" si="30"/>
        <v>0</v>
      </c>
      <c r="F125" s="8"/>
      <c r="G125" s="8">
        <f t="shared" si="31"/>
        <v>0</v>
      </c>
      <c r="H125" s="8">
        <f t="shared" si="32"/>
        <v>0</v>
      </c>
      <c r="I125" s="8">
        <f t="shared" si="33"/>
        <v>0</v>
      </c>
      <c r="J125" s="3"/>
      <c r="K125" s="3"/>
    </row>
    <row r="126" spans="1:11">
      <c r="A126" s="1" t="s">
        <v>105</v>
      </c>
      <c r="B126" s="1" t="s">
        <v>57</v>
      </c>
      <c r="C126" s="8">
        <v>3</v>
      </c>
      <c r="D126" s="8"/>
      <c r="E126" s="8">
        <f t="shared" si="30"/>
        <v>0</v>
      </c>
      <c r="F126" s="8"/>
      <c r="G126" s="8">
        <f t="shared" si="31"/>
        <v>0</v>
      </c>
      <c r="H126" s="8">
        <f t="shared" si="32"/>
        <v>0</v>
      </c>
      <c r="I126" s="8">
        <f t="shared" si="33"/>
        <v>0</v>
      </c>
      <c r="J126" s="3"/>
      <c r="K126" s="3"/>
    </row>
    <row r="127" spans="1:11">
      <c r="A127" s="1" t="s">
        <v>12</v>
      </c>
      <c r="B127" s="1" t="s">
        <v>12</v>
      </c>
      <c r="C127" s="8"/>
      <c r="D127" s="8"/>
      <c r="E127" s="8"/>
      <c r="F127" s="8"/>
      <c r="G127" s="8"/>
      <c r="H127" s="8"/>
      <c r="I127" s="8"/>
      <c r="J127" s="3"/>
      <c r="K127" s="3"/>
    </row>
    <row r="128" spans="1:11" ht="15">
      <c r="A128" s="6" t="s">
        <v>122</v>
      </c>
      <c r="B128" s="6" t="s">
        <v>12</v>
      </c>
      <c r="C128" s="7"/>
      <c r="D128" s="7"/>
      <c r="E128" s="7">
        <f>SUM(E117:E127)</f>
        <v>0</v>
      </c>
      <c r="F128" s="7"/>
      <c r="G128" s="7">
        <f>SUM(G117:G127)</f>
        <v>0</v>
      </c>
      <c r="H128" s="7"/>
      <c r="I128" s="7">
        <f>SUM(I117:I127)</f>
        <v>0</v>
      </c>
      <c r="J128" s="3"/>
      <c r="K128" s="3"/>
    </row>
    <row r="129" spans="1:11" ht="15">
      <c r="A129" s="6" t="s">
        <v>65</v>
      </c>
      <c r="B129" s="6" t="s">
        <v>12</v>
      </c>
      <c r="C129" s="7"/>
      <c r="D129" s="7"/>
      <c r="E129" s="7"/>
      <c r="F129" s="7"/>
      <c r="G129" s="7"/>
      <c r="H129" s="7"/>
      <c r="I129" s="7"/>
      <c r="J129" s="3"/>
      <c r="K129" s="3"/>
    </row>
    <row r="130" spans="1:11">
      <c r="A130" s="1" t="s">
        <v>98</v>
      </c>
      <c r="B130" s="1" t="s">
        <v>57</v>
      </c>
      <c r="C130" s="8">
        <v>1</v>
      </c>
      <c r="D130" s="8"/>
      <c r="E130" s="8">
        <f>C130*D130</f>
        <v>0</v>
      </c>
      <c r="F130" s="8"/>
      <c r="G130" s="8">
        <f>C130*F130</f>
        <v>0</v>
      </c>
      <c r="H130" s="8">
        <f>D130+F130</f>
        <v>0</v>
      </c>
      <c r="I130" s="8">
        <f>E130+G130</f>
        <v>0</v>
      </c>
      <c r="J130" s="3"/>
      <c r="K130" s="3"/>
    </row>
    <row r="131" spans="1:11">
      <c r="A131" s="1" t="s">
        <v>99</v>
      </c>
      <c r="B131" s="1" t="s">
        <v>57</v>
      </c>
      <c r="C131" s="8">
        <v>1</v>
      </c>
      <c r="D131" s="8"/>
      <c r="E131" s="8">
        <f>C131*D131</f>
        <v>0</v>
      </c>
      <c r="F131" s="8"/>
      <c r="G131" s="8">
        <f>C131*F131</f>
        <v>0</v>
      </c>
      <c r="H131" s="8">
        <f>D131+F131</f>
        <v>0</v>
      </c>
      <c r="I131" s="8">
        <f>E131+G131</f>
        <v>0</v>
      </c>
      <c r="J131" s="3"/>
      <c r="K131" s="3"/>
    </row>
    <row r="132" spans="1:11">
      <c r="A132" s="1" t="s">
        <v>100</v>
      </c>
      <c r="B132" s="1" t="s">
        <v>57</v>
      </c>
      <c r="C132" s="8">
        <v>1</v>
      </c>
      <c r="D132" s="8"/>
      <c r="E132" s="8">
        <f t="shared" ref="E132:E139" si="34">C132*D132</f>
        <v>0</v>
      </c>
      <c r="F132" s="8"/>
      <c r="G132" s="8">
        <f t="shared" ref="G132:G139" si="35">C132*F132</f>
        <v>0</v>
      </c>
      <c r="H132" s="8">
        <f t="shared" ref="H132:I139" si="36">D132+F132</f>
        <v>0</v>
      </c>
      <c r="I132" s="8">
        <f t="shared" si="36"/>
        <v>0</v>
      </c>
      <c r="J132" s="3"/>
      <c r="K132" s="3"/>
    </row>
    <row r="133" spans="1:11">
      <c r="A133" s="1" t="s">
        <v>90</v>
      </c>
      <c r="B133" s="1" t="s">
        <v>57</v>
      </c>
      <c r="C133" s="8">
        <v>8</v>
      </c>
      <c r="D133" s="8"/>
      <c r="E133" s="8">
        <f t="shared" si="34"/>
        <v>0</v>
      </c>
      <c r="F133" s="8"/>
      <c r="G133" s="8">
        <f t="shared" si="35"/>
        <v>0</v>
      </c>
      <c r="H133" s="8">
        <f t="shared" si="36"/>
        <v>0</v>
      </c>
      <c r="I133" s="8">
        <f t="shared" si="36"/>
        <v>0</v>
      </c>
      <c r="J133" s="3"/>
      <c r="K133" s="3"/>
    </row>
    <row r="134" spans="1:11">
      <c r="A134" s="1" t="s">
        <v>91</v>
      </c>
      <c r="B134" s="1" t="s">
        <v>57</v>
      </c>
      <c r="C134" s="8">
        <v>4</v>
      </c>
      <c r="D134" s="8"/>
      <c r="E134" s="8">
        <f t="shared" si="34"/>
        <v>0</v>
      </c>
      <c r="F134" s="8"/>
      <c r="G134" s="8">
        <f t="shared" si="35"/>
        <v>0</v>
      </c>
      <c r="H134" s="8">
        <f t="shared" si="36"/>
        <v>0</v>
      </c>
      <c r="I134" s="8">
        <f t="shared" si="36"/>
        <v>0</v>
      </c>
      <c r="J134" s="3"/>
      <c r="K134" s="3"/>
    </row>
    <row r="135" spans="1:11">
      <c r="A135" s="1" t="s">
        <v>89</v>
      </c>
      <c r="B135" s="1" t="s">
        <v>57</v>
      </c>
      <c r="C135" s="8">
        <v>1</v>
      </c>
      <c r="D135" s="8"/>
      <c r="E135" s="8">
        <f t="shared" si="34"/>
        <v>0</v>
      </c>
      <c r="F135" s="8"/>
      <c r="G135" s="8">
        <f t="shared" si="35"/>
        <v>0</v>
      </c>
      <c r="H135" s="8">
        <f t="shared" si="36"/>
        <v>0</v>
      </c>
      <c r="I135" s="8">
        <f t="shared" si="36"/>
        <v>0</v>
      </c>
      <c r="J135" s="3"/>
      <c r="K135" s="3"/>
    </row>
    <row r="136" spans="1:11">
      <c r="A136" s="1" t="s">
        <v>108</v>
      </c>
      <c r="B136" s="1" t="s">
        <v>57</v>
      </c>
      <c r="C136" s="8">
        <v>4</v>
      </c>
      <c r="D136" s="8"/>
      <c r="E136" s="8">
        <f t="shared" si="34"/>
        <v>0</v>
      </c>
      <c r="F136" s="8"/>
      <c r="G136" s="8">
        <f t="shared" si="35"/>
        <v>0</v>
      </c>
      <c r="H136" s="8">
        <f t="shared" si="36"/>
        <v>0</v>
      </c>
      <c r="I136" s="8">
        <f t="shared" si="36"/>
        <v>0</v>
      </c>
      <c r="J136" s="3"/>
      <c r="K136" s="3"/>
    </row>
    <row r="137" spans="1:11">
      <c r="A137" s="1" t="s">
        <v>92</v>
      </c>
      <c r="B137" s="1" t="s">
        <v>57</v>
      </c>
      <c r="C137" s="8">
        <v>25</v>
      </c>
      <c r="D137" s="8"/>
      <c r="E137" s="8">
        <f t="shared" si="34"/>
        <v>0</v>
      </c>
      <c r="F137" s="8"/>
      <c r="G137" s="8">
        <f t="shared" si="35"/>
        <v>0</v>
      </c>
      <c r="H137" s="8">
        <f t="shared" si="36"/>
        <v>0</v>
      </c>
      <c r="I137" s="8">
        <f t="shared" si="36"/>
        <v>0</v>
      </c>
      <c r="J137" s="3"/>
      <c r="K137" s="3"/>
    </row>
    <row r="138" spans="1:11">
      <c r="A138" s="1" t="s">
        <v>104</v>
      </c>
      <c r="B138" s="1" t="s">
        <v>57</v>
      </c>
      <c r="C138" s="8">
        <v>41</v>
      </c>
      <c r="D138" s="8"/>
      <c r="E138" s="8">
        <f t="shared" si="34"/>
        <v>0</v>
      </c>
      <c r="F138" s="8"/>
      <c r="G138" s="8">
        <f t="shared" si="35"/>
        <v>0</v>
      </c>
      <c r="H138" s="8">
        <f t="shared" si="36"/>
        <v>0</v>
      </c>
      <c r="I138" s="8">
        <f t="shared" si="36"/>
        <v>0</v>
      </c>
      <c r="J138" s="3"/>
      <c r="K138" s="3"/>
    </row>
    <row r="139" spans="1:11">
      <c r="A139" s="1" t="s">
        <v>105</v>
      </c>
      <c r="B139" s="1" t="s">
        <v>57</v>
      </c>
      <c r="C139" s="8">
        <v>3</v>
      </c>
      <c r="D139" s="8"/>
      <c r="E139" s="8">
        <f t="shared" si="34"/>
        <v>0</v>
      </c>
      <c r="F139" s="8"/>
      <c r="G139" s="8">
        <f t="shared" si="35"/>
        <v>0</v>
      </c>
      <c r="H139" s="8">
        <f t="shared" si="36"/>
        <v>0</v>
      </c>
      <c r="I139" s="8">
        <f t="shared" si="36"/>
        <v>0</v>
      </c>
      <c r="J139" s="3"/>
      <c r="K139" s="3"/>
    </row>
    <row r="140" spans="1:11" ht="15">
      <c r="A140" s="6" t="s">
        <v>123</v>
      </c>
      <c r="B140" s="6" t="s">
        <v>12</v>
      </c>
      <c r="C140" s="7"/>
      <c r="D140" s="7"/>
      <c r="E140" s="7">
        <f>SUM(E130:E139)</f>
        <v>0</v>
      </c>
      <c r="F140" s="7"/>
      <c r="G140" s="7">
        <f>SUM(G130:G139)</f>
        <v>0</v>
      </c>
      <c r="H140" s="7"/>
      <c r="I140" s="7">
        <f>SUM(I130:I139)</f>
        <v>0</v>
      </c>
      <c r="J140" s="3"/>
      <c r="K140" s="3"/>
    </row>
    <row r="141" spans="1:11" ht="15">
      <c r="A141" s="6" t="s">
        <v>66</v>
      </c>
      <c r="B141" s="6" t="s">
        <v>12</v>
      </c>
      <c r="C141" s="7"/>
      <c r="D141" s="7"/>
      <c r="E141" s="7"/>
      <c r="F141" s="7"/>
      <c r="G141" s="7"/>
      <c r="H141" s="7"/>
      <c r="I141" s="7"/>
      <c r="J141" s="3"/>
      <c r="K141" s="3"/>
    </row>
    <row r="142" spans="1:11">
      <c r="A142" s="1" t="s">
        <v>98</v>
      </c>
      <c r="B142" s="1" t="s">
        <v>57</v>
      </c>
      <c r="C142" s="8">
        <v>1</v>
      </c>
      <c r="D142" s="8"/>
      <c r="E142" s="8">
        <f>C142*D142</f>
        <v>0</v>
      </c>
      <c r="F142" s="8"/>
      <c r="G142" s="8">
        <f>C142*F142</f>
        <v>0</v>
      </c>
      <c r="H142" s="8">
        <f>D142+F142</f>
        <v>0</v>
      </c>
      <c r="I142" s="8">
        <f>E142+G142</f>
        <v>0</v>
      </c>
      <c r="J142" s="3"/>
      <c r="K142" s="3"/>
    </row>
    <row r="143" spans="1:11">
      <c r="A143" s="1" t="s">
        <v>99</v>
      </c>
      <c r="B143" s="1" t="s">
        <v>57</v>
      </c>
      <c r="C143" s="8">
        <v>1</v>
      </c>
      <c r="D143" s="8"/>
      <c r="E143" s="8">
        <f>C143*D143</f>
        <v>0</v>
      </c>
      <c r="F143" s="8"/>
      <c r="G143" s="8">
        <f>C143*F143</f>
        <v>0</v>
      </c>
      <c r="H143" s="8">
        <f>D143+F143</f>
        <v>0</v>
      </c>
      <c r="I143" s="8">
        <f>E143+G143</f>
        <v>0</v>
      </c>
      <c r="J143" s="3"/>
      <c r="K143" s="3"/>
    </row>
    <row r="144" spans="1:11">
      <c r="A144" s="1" t="s">
        <v>100</v>
      </c>
      <c r="B144" s="1" t="s">
        <v>57</v>
      </c>
      <c r="C144" s="8">
        <v>1</v>
      </c>
      <c r="D144" s="8"/>
      <c r="E144" s="8">
        <f t="shared" ref="E144:E151" si="37">C144*D144</f>
        <v>0</v>
      </c>
      <c r="F144" s="8"/>
      <c r="G144" s="8">
        <f t="shared" ref="G144:G151" si="38">C144*F144</f>
        <v>0</v>
      </c>
      <c r="H144" s="8">
        <f t="shared" ref="H144:H151" si="39">D144+F144</f>
        <v>0</v>
      </c>
      <c r="I144" s="8">
        <f t="shared" ref="I144:I151" si="40">E144+G144</f>
        <v>0</v>
      </c>
      <c r="J144" s="3"/>
      <c r="K144" s="3"/>
    </row>
    <row r="145" spans="1:11">
      <c r="A145" s="1" t="s">
        <v>90</v>
      </c>
      <c r="B145" s="1" t="s">
        <v>57</v>
      </c>
      <c r="C145" s="8">
        <v>9</v>
      </c>
      <c r="D145" s="8"/>
      <c r="E145" s="8">
        <f t="shared" si="37"/>
        <v>0</v>
      </c>
      <c r="F145" s="8"/>
      <c r="G145" s="8">
        <f t="shared" si="38"/>
        <v>0</v>
      </c>
      <c r="H145" s="8">
        <f t="shared" si="39"/>
        <v>0</v>
      </c>
      <c r="I145" s="8">
        <f t="shared" si="40"/>
        <v>0</v>
      </c>
      <c r="J145" s="3"/>
      <c r="K145" s="3"/>
    </row>
    <row r="146" spans="1:11">
      <c r="A146" s="1" t="s">
        <v>91</v>
      </c>
      <c r="B146" s="1" t="s">
        <v>57</v>
      </c>
      <c r="C146" s="8">
        <v>4</v>
      </c>
      <c r="D146" s="8"/>
      <c r="E146" s="8">
        <f t="shared" si="37"/>
        <v>0</v>
      </c>
      <c r="F146" s="8"/>
      <c r="G146" s="8">
        <f t="shared" si="38"/>
        <v>0</v>
      </c>
      <c r="H146" s="8">
        <f t="shared" si="39"/>
        <v>0</v>
      </c>
      <c r="I146" s="8">
        <f t="shared" si="40"/>
        <v>0</v>
      </c>
      <c r="J146" s="3"/>
      <c r="K146" s="3"/>
    </row>
    <row r="147" spans="1:11">
      <c r="A147" s="1" t="s">
        <v>89</v>
      </c>
      <c r="B147" s="1" t="s">
        <v>57</v>
      </c>
      <c r="C147" s="8">
        <v>1</v>
      </c>
      <c r="D147" s="8"/>
      <c r="E147" s="8">
        <f t="shared" si="37"/>
        <v>0</v>
      </c>
      <c r="F147" s="8"/>
      <c r="G147" s="8">
        <f t="shared" si="38"/>
        <v>0</v>
      </c>
      <c r="H147" s="8">
        <f t="shared" si="39"/>
        <v>0</v>
      </c>
      <c r="I147" s="8">
        <f t="shared" si="40"/>
        <v>0</v>
      </c>
      <c r="J147" s="3"/>
      <c r="K147" s="3"/>
    </row>
    <row r="148" spans="1:11">
      <c r="A148" s="1" t="s">
        <v>108</v>
      </c>
      <c r="B148" s="1" t="s">
        <v>57</v>
      </c>
      <c r="C148" s="8">
        <v>4</v>
      </c>
      <c r="D148" s="8"/>
      <c r="E148" s="8">
        <f t="shared" si="37"/>
        <v>0</v>
      </c>
      <c r="F148" s="8"/>
      <c r="G148" s="8">
        <f t="shared" si="38"/>
        <v>0</v>
      </c>
      <c r="H148" s="8">
        <f t="shared" si="39"/>
        <v>0</v>
      </c>
      <c r="I148" s="8">
        <f t="shared" si="40"/>
        <v>0</v>
      </c>
      <c r="J148" s="3"/>
      <c r="K148" s="3"/>
    </row>
    <row r="149" spans="1:11">
      <c r="A149" s="1" t="s">
        <v>92</v>
      </c>
      <c r="B149" s="1" t="s">
        <v>57</v>
      </c>
      <c r="C149" s="8">
        <v>24</v>
      </c>
      <c r="D149" s="8"/>
      <c r="E149" s="8">
        <f t="shared" si="37"/>
        <v>0</v>
      </c>
      <c r="F149" s="8"/>
      <c r="G149" s="8">
        <f t="shared" si="38"/>
        <v>0</v>
      </c>
      <c r="H149" s="8">
        <f t="shared" si="39"/>
        <v>0</v>
      </c>
      <c r="I149" s="8">
        <f t="shared" si="40"/>
        <v>0</v>
      </c>
      <c r="J149" s="3"/>
      <c r="K149" s="3"/>
    </row>
    <row r="150" spans="1:11">
      <c r="A150" s="1" t="s">
        <v>104</v>
      </c>
      <c r="B150" s="1" t="s">
        <v>57</v>
      </c>
      <c r="C150" s="8">
        <v>42</v>
      </c>
      <c r="D150" s="8"/>
      <c r="E150" s="8">
        <f t="shared" si="37"/>
        <v>0</v>
      </c>
      <c r="F150" s="8"/>
      <c r="G150" s="8">
        <f t="shared" si="38"/>
        <v>0</v>
      </c>
      <c r="H150" s="8">
        <f t="shared" si="39"/>
        <v>0</v>
      </c>
      <c r="I150" s="8">
        <f t="shared" si="40"/>
        <v>0</v>
      </c>
      <c r="J150" s="3"/>
      <c r="K150" s="3"/>
    </row>
    <row r="151" spans="1:11">
      <c r="A151" s="1" t="s">
        <v>105</v>
      </c>
      <c r="B151" s="1" t="s">
        <v>57</v>
      </c>
      <c r="C151" s="8">
        <v>3</v>
      </c>
      <c r="D151" s="8"/>
      <c r="E151" s="8">
        <f t="shared" si="37"/>
        <v>0</v>
      </c>
      <c r="F151" s="8"/>
      <c r="G151" s="8">
        <f t="shared" si="38"/>
        <v>0</v>
      </c>
      <c r="H151" s="8">
        <f t="shared" si="39"/>
        <v>0</v>
      </c>
      <c r="I151" s="8">
        <f t="shared" si="40"/>
        <v>0</v>
      </c>
      <c r="J151" s="3"/>
      <c r="K151" s="3"/>
    </row>
    <row r="152" spans="1:11" ht="15">
      <c r="A152" s="6" t="s">
        <v>124</v>
      </c>
      <c r="B152" s="6" t="s">
        <v>12</v>
      </c>
      <c r="C152" s="7"/>
      <c r="D152" s="7"/>
      <c r="E152" s="7">
        <f>SUM(E142:E151)</f>
        <v>0</v>
      </c>
      <c r="F152" s="7"/>
      <c r="G152" s="7">
        <f>SUM(G142:G151)</f>
        <v>0</v>
      </c>
      <c r="H152" s="7"/>
      <c r="I152" s="7">
        <f>SUM(I142:I151)</f>
        <v>0</v>
      </c>
      <c r="J152" s="3"/>
      <c r="K152" s="3"/>
    </row>
    <row r="153" spans="1:11" ht="15">
      <c r="A153" s="6" t="s">
        <v>67</v>
      </c>
      <c r="B153" s="6" t="s">
        <v>12</v>
      </c>
      <c r="C153" s="7"/>
      <c r="D153" s="7"/>
      <c r="E153" s="7"/>
      <c r="F153" s="7"/>
      <c r="G153" s="7"/>
      <c r="H153" s="7"/>
      <c r="I153" s="7"/>
      <c r="J153" s="3"/>
      <c r="K153" s="3"/>
    </row>
    <row r="154" spans="1:11">
      <c r="A154" s="1" t="s">
        <v>98</v>
      </c>
      <c r="B154" s="1" t="s">
        <v>57</v>
      </c>
      <c r="C154" s="8">
        <v>1</v>
      </c>
      <c r="D154" s="8"/>
      <c r="E154" s="8">
        <f t="shared" ref="E154:E163" si="41">C154*D154</f>
        <v>0</v>
      </c>
      <c r="F154" s="8"/>
      <c r="G154" s="8">
        <f t="shared" ref="G154:G163" si="42">C154*F154</f>
        <v>0</v>
      </c>
      <c r="H154" s="8">
        <f t="shared" ref="H154:H163" si="43">D154+F154</f>
        <v>0</v>
      </c>
      <c r="I154" s="8">
        <f t="shared" ref="I154:I163" si="44">E154+G154</f>
        <v>0</v>
      </c>
      <c r="J154" s="3"/>
      <c r="K154" s="3"/>
    </row>
    <row r="155" spans="1:11">
      <c r="A155" s="1" t="s">
        <v>115</v>
      </c>
      <c r="B155" s="1" t="s">
        <v>57</v>
      </c>
      <c r="C155" s="8">
        <v>1</v>
      </c>
      <c r="D155" s="8"/>
      <c r="E155" s="8">
        <f t="shared" si="41"/>
        <v>0</v>
      </c>
      <c r="F155" s="8"/>
      <c r="G155" s="8">
        <f t="shared" si="42"/>
        <v>0</v>
      </c>
      <c r="H155" s="8">
        <f t="shared" si="43"/>
        <v>0</v>
      </c>
      <c r="I155" s="8">
        <f t="shared" si="44"/>
        <v>0</v>
      </c>
      <c r="J155" s="3"/>
      <c r="K155" s="3"/>
    </row>
    <row r="156" spans="1:11">
      <c r="A156" s="1" t="s">
        <v>100</v>
      </c>
      <c r="B156" s="1" t="s">
        <v>57</v>
      </c>
      <c r="C156" s="8">
        <v>1</v>
      </c>
      <c r="D156" s="8"/>
      <c r="E156" s="8">
        <f t="shared" si="41"/>
        <v>0</v>
      </c>
      <c r="F156" s="8"/>
      <c r="G156" s="8">
        <f t="shared" si="42"/>
        <v>0</v>
      </c>
      <c r="H156" s="8">
        <f t="shared" si="43"/>
        <v>0</v>
      </c>
      <c r="I156" s="8">
        <f t="shared" si="44"/>
        <v>0</v>
      </c>
      <c r="J156" s="3"/>
      <c r="K156" s="3"/>
    </row>
    <row r="157" spans="1:11">
      <c r="A157" s="1" t="s">
        <v>90</v>
      </c>
      <c r="B157" s="1" t="s">
        <v>57</v>
      </c>
      <c r="C157" s="8">
        <v>9</v>
      </c>
      <c r="D157" s="8"/>
      <c r="E157" s="8">
        <f t="shared" si="41"/>
        <v>0</v>
      </c>
      <c r="F157" s="8"/>
      <c r="G157" s="8">
        <f t="shared" si="42"/>
        <v>0</v>
      </c>
      <c r="H157" s="8">
        <f t="shared" si="43"/>
        <v>0</v>
      </c>
      <c r="I157" s="8">
        <f t="shared" si="44"/>
        <v>0</v>
      </c>
      <c r="J157" s="3"/>
      <c r="K157" s="3"/>
    </row>
    <row r="158" spans="1:11">
      <c r="A158" s="1" t="s">
        <v>91</v>
      </c>
      <c r="B158" s="1" t="s">
        <v>57</v>
      </c>
      <c r="C158" s="8">
        <v>2</v>
      </c>
      <c r="D158" s="8"/>
      <c r="E158" s="8">
        <f t="shared" si="41"/>
        <v>0</v>
      </c>
      <c r="F158" s="8"/>
      <c r="G158" s="8">
        <f t="shared" si="42"/>
        <v>0</v>
      </c>
      <c r="H158" s="8">
        <f t="shared" si="43"/>
        <v>0</v>
      </c>
      <c r="I158" s="8">
        <f t="shared" si="44"/>
        <v>0</v>
      </c>
      <c r="J158" s="3"/>
      <c r="K158" s="3"/>
    </row>
    <row r="159" spans="1:11">
      <c r="A159" s="1" t="s">
        <v>92</v>
      </c>
      <c r="B159" s="1" t="s">
        <v>57</v>
      </c>
      <c r="C159" s="8">
        <v>12</v>
      </c>
      <c r="D159" s="8"/>
      <c r="E159" s="8">
        <f t="shared" si="41"/>
        <v>0</v>
      </c>
      <c r="F159" s="8"/>
      <c r="G159" s="8">
        <f t="shared" si="42"/>
        <v>0</v>
      </c>
      <c r="H159" s="8">
        <f t="shared" si="43"/>
        <v>0</v>
      </c>
      <c r="I159" s="8">
        <f t="shared" si="44"/>
        <v>0</v>
      </c>
      <c r="J159" s="3"/>
      <c r="K159" s="3"/>
    </row>
    <row r="160" spans="1:11">
      <c r="A160" s="1" t="s">
        <v>116</v>
      </c>
      <c r="B160" s="1" t="s">
        <v>57</v>
      </c>
      <c r="C160" s="8">
        <v>3</v>
      </c>
      <c r="D160" s="8"/>
      <c r="E160" s="8">
        <f t="shared" si="41"/>
        <v>0</v>
      </c>
      <c r="F160" s="8"/>
      <c r="G160" s="8">
        <f t="shared" si="42"/>
        <v>0</v>
      </c>
      <c r="H160" s="8">
        <f t="shared" si="43"/>
        <v>0</v>
      </c>
      <c r="I160" s="8">
        <f t="shared" si="44"/>
        <v>0</v>
      </c>
      <c r="J160" s="3"/>
      <c r="K160" s="3"/>
    </row>
    <row r="161" spans="1:11">
      <c r="A161" s="1" t="s">
        <v>117</v>
      </c>
      <c r="B161" s="1" t="s">
        <v>57</v>
      </c>
      <c r="C161" s="8">
        <v>2</v>
      </c>
      <c r="D161" s="8"/>
      <c r="E161" s="8">
        <f t="shared" si="41"/>
        <v>0</v>
      </c>
      <c r="F161" s="8"/>
      <c r="G161" s="8">
        <f t="shared" si="42"/>
        <v>0</v>
      </c>
      <c r="H161" s="8">
        <f t="shared" si="43"/>
        <v>0</v>
      </c>
      <c r="I161" s="8">
        <f t="shared" si="44"/>
        <v>0</v>
      </c>
      <c r="J161" s="3"/>
      <c r="K161" s="3"/>
    </row>
    <row r="162" spans="1:11">
      <c r="A162" s="1" t="s">
        <v>104</v>
      </c>
      <c r="B162" s="1" t="s">
        <v>57</v>
      </c>
      <c r="C162" s="8">
        <v>30</v>
      </c>
      <c r="D162" s="8"/>
      <c r="E162" s="8">
        <f t="shared" si="41"/>
        <v>0</v>
      </c>
      <c r="F162" s="8"/>
      <c r="G162" s="8">
        <f t="shared" si="42"/>
        <v>0</v>
      </c>
      <c r="H162" s="8">
        <f t="shared" si="43"/>
        <v>0</v>
      </c>
      <c r="I162" s="8">
        <f t="shared" si="44"/>
        <v>0</v>
      </c>
      <c r="J162" s="3"/>
      <c r="K162" s="3"/>
    </row>
    <row r="163" spans="1:11">
      <c r="A163" s="1" t="s">
        <v>105</v>
      </c>
      <c r="B163" s="1" t="s">
        <v>57</v>
      </c>
      <c r="C163" s="8">
        <v>9</v>
      </c>
      <c r="D163" s="8"/>
      <c r="E163" s="8">
        <f t="shared" si="41"/>
        <v>0</v>
      </c>
      <c r="F163" s="8"/>
      <c r="G163" s="8">
        <f t="shared" si="42"/>
        <v>0</v>
      </c>
      <c r="H163" s="8">
        <f t="shared" si="43"/>
        <v>0</v>
      </c>
      <c r="I163" s="8">
        <f t="shared" si="44"/>
        <v>0</v>
      </c>
      <c r="J163" s="3"/>
      <c r="K163" s="3"/>
    </row>
    <row r="164" spans="1:11" ht="15">
      <c r="A164" s="6" t="s">
        <v>125</v>
      </c>
      <c r="B164" s="6" t="s">
        <v>12</v>
      </c>
      <c r="C164" s="7"/>
      <c r="D164" s="7"/>
      <c r="E164" s="7">
        <f>SUM(E154:E163)</f>
        <v>0</v>
      </c>
      <c r="F164" s="7"/>
      <c r="G164" s="7">
        <f>SUM(G154:G163)</f>
        <v>0</v>
      </c>
      <c r="H164" s="7"/>
      <c r="I164" s="7">
        <f>SUM(I154:I163)</f>
        <v>0</v>
      </c>
      <c r="J164" s="3"/>
      <c r="K164" s="3"/>
    </row>
    <row r="165" spans="1:11" ht="15">
      <c r="A165" s="6" t="s">
        <v>68</v>
      </c>
      <c r="B165" s="6" t="s">
        <v>12</v>
      </c>
      <c r="C165" s="7"/>
      <c r="D165" s="7"/>
      <c r="E165" s="7"/>
      <c r="F165" s="7"/>
      <c r="G165" s="7"/>
      <c r="H165" s="7"/>
      <c r="I165" s="7"/>
      <c r="J165" s="3"/>
      <c r="K165" s="3"/>
    </row>
    <row r="166" spans="1:11">
      <c r="A166" s="1" t="s">
        <v>98</v>
      </c>
      <c r="B166" s="1" t="s">
        <v>57</v>
      </c>
      <c r="C166" s="8">
        <v>1</v>
      </c>
      <c r="D166" s="8"/>
      <c r="E166" s="8">
        <f>C166*D166</f>
        <v>0</v>
      </c>
      <c r="F166" s="8"/>
      <c r="G166" s="8">
        <f>C166*F166</f>
        <v>0</v>
      </c>
      <c r="H166" s="8">
        <f>D166+F166</f>
        <v>0</v>
      </c>
      <c r="I166" s="8">
        <f>E166+G166</f>
        <v>0</v>
      </c>
      <c r="J166" s="3"/>
      <c r="K166" s="3"/>
    </row>
    <row r="167" spans="1:11">
      <c r="A167" s="1" t="s">
        <v>99</v>
      </c>
      <c r="B167" s="1" t="s">
        <v>57</v>
      </c>
      <c r="C167" s="8">
        <v>1</v>
      </c>
      <c r="D167" s="8"/>
      <c r="E167" s="8">
        <f>C167*D167</f>
        <v>0</v>
      </c>
      <c r="F167" s="8"/>
      <c r="G167" s="8">
        <f>C167*F167</f>
        <v>0</v>
      </c>
      <c r="H167" s="8">
        <f>D167+F167</f>
        <v>0</v>
      </c>
      <c r="I167" s="8">
        <f>E167+G167</f>
        <v>0</v>
      </c>
      <c r="J167" s="3"/>
      <c r="K167" s="3"/>
    </row>
    <row r="168" spans="1:11">
      <c r="A168" s="1" t="s">
        <v>100</v>
      </c>
      <c r="B168" s="1" t="s">
        <v>57</v>
      </c>
      <c r="C168" s="8">
        <v>1</v>
      </c>
      <c r="D168" s="8"/>
      <c r="E168" s="8">
        <f t="shared" ref="E168:E175" si="45">C168*D168</f>
        <v>0</v>
      </c>
      <c r="F168" s="8"/>
      <c r="G168" s="8">
        <f t="shared" ref="G168:G175" si="46">C168*F168</f>
        <v>0</v>
      </c>
      <c r="H168" s="8">
        <f t="shared" ref="H168:I175" si="47">D168+F168</f>
        <v>0</v>
      </c>
      <c r="I168" s="8">
        <f t="shared" si="47"/>
        <v>0</v>
      </c>
      <c r="J168" s="3"/>
      <c r="K168" s="3"/>
    </row>
    <row r="169" spans="1:11">
      <c r="A169" s="1" t="s">
        <v>90</v>
      </c>
      <c r="B169" s="1" t="s">
        <v>57</v>
      </c>
      <c r="C169" s="8">
        <v>9</v>
      </c>
      <c r="D169" s="8"/>
      <c r="E169" s="8">
        <f t="shared" si="45"/>
        <v>0</v>
      </c>
      <c r="F169" s="8"/>
      <c r="G169" s="8">
        <f t="shared" si="46"/>
        <v>0</v>
      </c>
      <c r="H169" s="8">
        <f t="shared" si="47"/>
        <v>0</v>
      </c>
      <c r="I169" s="8">
        <f t="shared" si="47"/>
        <v>0</v>
      </c>
      <c r="J169" s="3"/>
      <c r="K169" s="3"/>
    </row>
    <row r="170" spans="1:11">
      <c r="A170" s="1" t="s">
        <v>91</v>
      </c>
      <c r="B170" s="1" t="s">
        <v>57</v>
      </c>
      <c r="C170" s="8">
        <v>4</v>
      </c>
      <c r="D170" s="8"/>
      <c r="E170" s="8">
        <f t="shared" si="45"/>
        <v>0</v>
      </c>
      <c r="F170" s="8"/>
      <c r="G170" s="8">
        <f t="shared" si="46"/>
        <v>0</v>
      </c>
      <c r="H170" s="8">
        <f t="shared" si="47"/>
        <v>0</v>
      </c>
      <c r="I170" s="8">
        <f t="shared" si="47"/>
        <v>0</v>
      </c>
      <c r="J170" s="3"/>
      <c r="K170" s="3"/>
    </row>
    <row r="171" spans="1:11">
      <c r="A171" s="1" t="s">
        <v>89</v>
      </c>
      <c r="B171" s="1" t="s">
        <v>57</v>
      </c>
      <c r="C171" s="8">
        <v>1</v>
      </c>
      <c r="D171" s="8"/>
      <c r="E171" s="8">
        <f t="shared" si="45"/>
        <v>0</v>
      </c>
      <c r="F171" s="8"/>
      <c r="G171" s="8">
        <f t="shared" si="46"/>
        <v>0</v>
      </c>
      <c r="H171" s="8">
        <f t="shared" si="47"/>
        <v>0</v>
      </c>
      <c r="I171" s="8">
        <f t="shared" si="47"/>
        <v>0</v>
      </c>
      <c r="J171" s="3"/>
      <c r="K171" s="3"/>
    </row>
    <row r="172" spans="1:11">
      <c r="A172" s="1" t="s">
        <v>108</v>
      </c>
      <c r="B172" s="1" t="s">
        <v>57</v>
      </c>
      <c r="C172" s="8">
        <v>4</v>
      </c>
      <c r="D172" s="8"/>
      <c r="E172" s="8">
        <f t="shared" si="45"/>
        <v>0</v>
      </c>
      <c r="F172" s="8"/>
      <c r="G172" s="8">
        <f t="shared" si="46"/>
        <v>0</v>
      </c>
      <c r="H172" s="8">
        <f t="shared" si="47"/>
        <v>0</v>
      </c>
      <c r="I172" s="8">
        <f t="shared" si="47"/>
        <v>0</v>
      </c>
      <c r="J172" s="3"/>
      <c r="K172" s="3"/>
    </row>
    <row r="173" spans="1:11">
      <c r="A173" s="1" t="s">
        <v>92</v>
      </c>
      <c r="B173" s="1" t="s">
        <v>57</v>
      </c>
      <c r="C173" s="8">
        <v>24</v>
      </c>
      <c r="D173" s="8"/>
      <c r="E173" s="8">
        <f t="shared" si="45"/>
        <v>0</v>
      </c>
      <c r="F173" s="8"/>
      <c r="G173" s="8">
        <f t="shared" si="46"/>
        <v>0</v>
      </c>
      <c r="H173" s="8">
        <f t="shared" si="47"/>
        <v>0</v>
      </c>
      <c r="I173" s="8">
        <f t="shared" si="47"/>
        <v>0</v>
      </c>
      <c r="J173" s="3"/>
      <c r="K173" s="3"/>
    </row>
    <row r="174" spans="1:11">
      <c r="A174" s="1" t="s">
        <v>104</v>
      </c>
      <c r="B174" s="1" t="s">
        <v>57</v>
      </c>
      <c r="C174" s="8">
        <v>42</v>
      </c>
      <c r="D174" s="8"/>
      <c r="E174" s="8">
        <f t="shared" si="45"/>
        <v>0</v>
      </c>
      <c r="F174" s="8"/>
      <c r="G174" s="8">
        <f t="shared" si="46"/>
        <v>0</v>
      </c>
      <c r="H174" s="8">
        <f t="shared" si="47"/>
        <v>0</v>
      </c>
      <c r="I174" s="8">
        <f t="shared" si="47"/>
        <v>0</v>
      </c>
      <c r="J174" s="3"/>
      <c r="K174" s="3"/>
    </row>
    <row r="175" spans="1:11">
      <c r="A175" s="1" t="s">
        <v>105</v>
      </c>
      <c r="B175" s="1" t="s">
        <v>57</v>
      </c>
      <c r="C175" s="8">
        <v>3</v>
      </c>
      <c r="D175" s="8"/>
      <c r="E175" s="8">
        <f t="shared" si="45"/>
        <v>0</v>
      </c>
      <c r="F175" s="8"/>
      <c r="G175" s="8">
        <f t="shared" si="46"/>
        <v>0</v>
      </c>
      <c r="H175" s="8">
        <f t="shared" si="47"/>
        <v>0</v>
      </c>
      <c r="I175" s="8">
        <f t="shared" si="47"/>
        <v>0</v>
      </c>
      <c r="J175" s="3"/>
      <c r="K175" s="3"/>
    </row>
    <row r="176" spans="1:11" ht="15">
      <c r="A176" s="6" t="s">
        <v>126</v>
      </c>
      <c r="B176" s="6" t="s">
        <v>12</v>
      </c>
      <c r="C176" s="7"/>
      <c r="D176" s="7"/>
      <c r="E176" s="7">
        <f>SUM(E166:E175)</f>
        <v>0</v>
      </c>
      <c r="F176" s="7"/>
      <c r="G176" s="7">
        <f>SUM(G166:G175)</f>
        <v>0</v>
      </c>
      <c r="H176" s="7"/>
      <c r="I176" s="7">
        <f>SUM(I166:I175)</f>
        <v>0</v>
      </c>
      <c r="J176" s="3"/>
      <c r="K176" s="3"/>
    </row>
    <row r="177" spans="1:11" ht="15">
      <c r="A177" s="6" t="s">
        <v>69</v>
      </c>
      <c r="B177" s="6" t="s">
        <v>12</v>
      </c>
      <c r="C177" s="7"/>
      <c r="D177" s="7"/>
      <c r="E177" s="7"/>
      <c r="F177" s="7"/>
      <c r="G177" s="7"/>
      <c r="H177" s="7"/>
      <c r="I177" s="7"/>
      <c r="J177" s="3"/>
      <c r="K177" s="3"/>
    </row>
    <row r="178" spans="1:11">
      <c r="A178" s="1" t="s">
        <v>127</v>
      </c>
      <c r="B178" s="1" t="s">
        <v>57</v>
      </c>
      <c r="C178" s="8">
        <v>1</v>
      </c>
      <c r="D178" s="8"/>
      <c r="E178" s="8">
        <f>C178*D178</f>
        <v>0</v>
      </c>
      <c r="F178" s="8"/>
      <c r="G178" s="8">
        <f>C178*F178</f>
        <v>0</v>
      </c>
      <c r="H178" s="8">
        <f t="shared" ref="H178:I180" si="48">D178+F178</f>
        <v>0</v>
      </c>
      <c r="I178" s="8">
        <f t="shared" si="48"/>
        <v>0</v>
      </c>
      <c r="J178" s="3"/>
      <c r="K178" s="3"/>
    </row>
    <row r="179" spans="1:11">
      <c r="A179" s="1" t="s">
        <v>99</v>
      </c>
      <c r="B179" s="1" t="s">
        <v>57</v>
      </c>
      <c r="C179" s="8">
        <v>1</v>
      </c>
      <c r="D179" s="8"/>
      <c r="E179" s="8">
        <f>C179*D179</f>
        <v>0</v>
      </c>
      <c r="F179" s="8"/>
      <c r="G179" s="8">
        <f>C179*F179</f>
        <v>0</v>
      </c>
      <c r="H179" s="8">
        <f t="shared" si="48"/>
        <v>0</v>
      </c>
      <c r="I179" s="8">
        <f t="shared" si="48"/>
        <v>0</v>
      </c>
      <c r="J179" s="3"/>
      <c r="K179" s="3"/>
    </row>
    <row r="180" spans="1:11">
      <c r="A180" s="1" t="s">
        <v>100</v>
      </c>
      <c r="B180" s="1" t="s">
        <v>57</v>
      </c>
      <c r="C180" s="8">
        <v>1</v>
      </c>
      <c r="D180" s="8"/>
      <c r="E180" s="8">
        <f>C180*D180</f>
        <v>0</v>
      </c>
      <c r="F180" s="8"/>
      <c r="G180" s="8">
        <f>C180*F180</f>
        <v>0</v>
      </c>
      <c r="H180" s="8">
        <f t="shared" si="48"/>
        <v>0</v>
      </c>
      <c r="I180" s="8">
        <f t="shared" si="48"/>
        <v>0</v>
      </c>
      <c r="J180" s="3"/>
      <c r="K180" s="3"/>
    </row>
    <row r="181" spans="1:11">
      <c r="A181" s="1" t="s">
        <v>90</v>
      </c>
      <c r="B181" s="1" t="s">
        <v>57</v>
      </c>
      <c r="C181" s="8">
        <v>7</v>
      </c>
      <c r="D181" s="8"/>
      <c r="E181" s="8">
        <f t="shared" ref="E181:E187" si="49">C181*D181</f>
        <v>0</v>
      </c>
      <c r="F181" s="8"/>
      <c r="G181" s="8">
        <f t="shared" ref="G181:G187" si="50">C181*F181</f>
        <v>0</v>
      </c>
      <c r="H181" s="8">
        <f t="shared" ref="H181:I187" si="51">D181+F181</f>
        <v>0</v>
      </c>
      <c r="I181" s="8">
        <f t="shared" si="51"/>
        <v>0</v>
      </c>
      <c r="J181" s="3"/>
      <c r="K181" s="3"/>
    </row>
    <row r="182" spans="1:11">
      <c r="A182" s="1" t="s">
        <v>91</v>
      </c>
      <c r="B182" s="1" t="s">
        <v>57</v>
      </c>
      <c r="C182" s="8">
        <v>5</v>
      </c>
      <c r="D182" s="8"/>
      <c r="E182" s="8">
        <f t="shared" si="49"/>
        <v>0</v>
      </c>
      <c r="F182" s="8"/>
      <c r="G182" s="8">
        <f t="shared" si="50"/>
        <v>0</v>
      </c>
      <c r="H182" s="8">
        <f t="shared" si="51"/>
        <v>0</v>
      </c>
      <c r="I182" s="8">
        <f t="shared" si="51"/>
        <v>0</v>
      </c>
      <c r="J182" s="3"/>
      <c r="K182" s="3"/>
    </row>
    <row r="183" spans="1:11">
      <c r="A183" s="1" t="s">
        <v>89</v>
      </c>
      <c r="B183" s="1" t="s">
        <v>57</v>
      </c>
      <c r="C183" s="8">
        <v>1</v>
      </c>
      <c r="D183" s="8"/>
      <c r="E183" s="8">
        <f t="shared" si="49"/>
        <v>0</v>
      </c>
      <c r="F183" s="8"/>
      <c r="G183" s="8">
        <f t="shared" si="50"/>
        <v>0</v>
      </c>
      <c r="H183" s="8">
        <f t="shared" si="51"/>
        <v>0</v>
      </c>
      <c r="I183" s="8">
        <f t="shared" si="51"/>
        <v>0</v>
      </c>
      <c r="J183" s="3"/>
      <c r="K183" s="3"/>
    </row>
    <row r="184" spans="1:11">
      <c r="A184" s="1" t="s">
        <v>108</v>
      </c>
      <c r="B184" s="1" t="s">
        <v>57</v>
      </c>
      <c r="C184" s="8">
        <v>5</v>
      </c>
      <c r="D184" s="8"/>
      <c r="E184" s="8">
        <f t="shared" si="49"/>
        <v>0</v>
      </c>
      <c r="F184" s="8"/>
      <c r="G184" s="8">
        <f t="shared" si="50"/>
        <v>0</v>
      </c>
      <c r="H184" s="8">
        <f t="shared" si="51"/>
        <v>0</v>
      </c>
      <c r="I184" s="8">
        <f t="shared" si="51"/>
        <v>0</v>
      </c>
      <c r="J184" s="3"/>
      <c r="K184" s="3"/>
    </row>
    <row r="185" spans="1:11">
      <c r="A185" s="1" t="s">
        <v>92</v>
      </c>
      <c r="B185" s="1" t="s">
        <v>57</v>
      </c>
      <c r="C185" s="8">
        <v>30</v>
      </c>
      <c r="D185" s="8"/>
      <c r="E185" s="8">
        <f t="shared" si="49"/>
        <v>0</v>
      </c>
      <c r="F185" s="8"/>
      <c r="G185" s="8">
        <f t="shared" si="50"/>
        <v>0</v>
      </c>
      <c r="H185" s="8">
        <f t="shared" si="51"/>
        <v>0</v>
      </c>
      <c r="I185" s="8">
        <f t="shared" si="51"/>
        <v>0</v>
      </c>
      <c r="J185" s="3"/>
      <c r="K185" s="3"/>
    </row>
    <row r="186" spans="1:11">
      <c r="A186" s="1" t="s">
        <v>104</v>
      </c>
      <c r="B186" s="1" t="s">
        <v>57</v>
      </c>
      <c r="C186" s="8">
        <v>44</v>
      </c>
      <c r="D186" s="8"/>
      <c r="E186" s="8">
        <f t="shared" si="49"/>
        <v>0</v>
      </c>
      <c r="F186" s="8"/>
      <c r="G186" s="8">
        <f t="shared" si="50"/>
        <v>0</v>
      </c>
      <c r="H186" s="8">
        <f t="shared" si="51"/>
        <v>0</v>
      </c>
      <c r="I186" s="8">
        <f t="shared" si="51"/>
        <v>0</v>
      </c>
      <c r="J186" s="3"/>
      <c r="K186" s="3"/>
    </row>
    <row r="187" spans="1:11">
      <c r="A187" s="1" t="s">
        <v>105</v>
      </c>
      <c r="B187" s="1" t="s">
        <v>57</v>
      </c>
      <c r="C187" s="8">
        <v>3</v>
      </c>
      <c r="D187" s="8"/>
      <c r="E187" s="8">
        <f t="shared" si="49"/>
        <v>0</v>
      </c>
      <c r="F187" s="8"/>
      <c r="G187" s="8">
        <f t="shared" si="50"/>
        <v>0</v>
      </c>
      <c r="H187" s="8">
        <f t="shared" si="51"/>
        <v>0</v>
      </c>
      <c r="I187" s="8">
        <f t="shared" si="51"/>
        <v>0</v>
      </c>
      <c r="J187" s="3"/>
      <c r="K187" s="3"/>
    </row>
    <row r="188" spans="1:11" ht="15">
      <c r="A188" s="6" t="s">
        <v>128</v>
      </c>
      <c r="B188" s="6" t="s">
        <v>12</v>
      </c>
      <c r="C188" s="7"/>
      <c r="D188" s="7"/>
      <c r="E188" s="7">
        <f>SUM(E178:E187)</f>
        <v>0</v>
      </c>
      <c r="F188" s="7"/>
      <c r="G188" s="7">
        <f>SUM(G178:G187)</f>
        <v>0</v>
      </c>
      <c r="H188" s="7"/>
      <c r="I188" s="7">
        <f>SUM(I178:I187)</f>
        <v>0</v>
      </c>
      <c r="J188" s="3"/>
      <c r="K188" s="3"/>
    </row>
    <row r="189" spans="1:11" ht="15">
      <c r="A189" s="6" t="s">
        <v>70</v>
      </c>
      <c r="B189" s="6" t="s">
        <v>12</v>
      </c>
      <c r="C189" s="7"/>
      <c r="D189" s="7"/>
      <c r="E189" s="7"/>
      <c r="F189" s="7"/>
      <c r="G189" s="7"/>
      <c r="H189" s="7"/>
      <c r="I189" s="7"/>
      <c r="J189" s="3"/>
      <c r="K189" s="3"/>
    </row>
    <row r="190" spans="1:11">
      <c r="A190" s="1" t="s">
        <v>98</v>
      </c>
      <c r="B190" s="1" t="s">
        <v>57</v>
      </c>
      <c r="C190" s="8">
        <v>1</v>
      </c>
      <c r="D190" s="8"/>
      <c r="E190" s="8">
        <f>C190*D190</f>
        <v>0</v>
      </c>
      <c r="F190" s="8"/>
      <c r="G190" s="8">
        <f>C190*F190</f>
        <v>0</v>
      </c>
      <c r="H190" s="8">
        <f>D190+F190</f>
        <v>0</v>
      </c>
      <c r="I190" s="8">
        <f>E190+G190</f>
        <v>0</v>
      </c>
      <c r="J190" s="3"/>
      <c r="K190" s="3"/>
    </row>
    <row r="191" spans="1:11">
      <c r="A191" s="1" t="s">
        <v>99</v>
      </c>
      <c r="B191" s="1" t="s">
        <v>57</v>
      </c>
      <c r="C191" s="8">
        <v>1</v>
      </c>
      <c r="D191" s="8"/>
      <c r="E191" s="8">
        <f>C191*D191</f>
        <v>0</v>
      </c>
      <c r="F191" s="8"/>
      <c r="G191" s="8">
        <f>C191*F191</f>
        <v>0</v>
      </c>
      <c r="H191" s="8">
        <f>D191+F191</f>
        <v>0</v>
      </c>
      <c r="I191" s="8">
        <f>E191+G191</f>
        <v>0</v>
      </c>
      <c r="J191" s="3"/>
      <c r="K191" s="3"/>
    </row>
    <row r="192" spans="1:11">
      <c r="A192" s="1" t="s">
        <v>100</v>
      </c>
      <c r="B192" s="1" t="s">
        <v>57</v>
      </c>
      <c r="C192" s="8">
        <v>1</v>
      </c>
      <c r="D192" s="8"/>
      <c r="E192" s="8">
        <f t="shared" ref="E192:E198" si="52">C192*D192</f>
        <v>0</v>
      </c>
      <c r="F192" s="8"/>
      <c r="G192" s="8">
        <f t="shared" ref="G192:G198" si="53">C192*F192</f>
        <v>0</v>
      </c>
      <c r="H192" s="8">
        <f t="shared" ref="H192:I198" si="54">D192+F192</f>
        <v>0</v>
      </c>
      <c r="I192" s="8">
        <f t="shared" si="54"/>
        <v>0</v>
      </c>
      <c r="J192" s="3"/>
      <c r="K192" s="3"/>
    </row>
    <row r="193" spans="1:11">
      <c r="A193" s="1" t="s">
        <v>90</v>
      </c>
      <c r="B193" s="1" t="s">
        <v>57</v>
      </c>
      <c r="C193" s="8">
        <v>6</v>
      </c>
      <c r="D193" s="8"/>
      <c r="E193" s="8">
        <f t="shared" si="52"/>
        <v>0</v>
      </c>
      <c r="F193" s="8"/>
      <c r="G193" s="8">
        <f t="shared" si="53"/>
        <v>0</v>
      </c>
      <c r="H193" s="8">
        <f t="shared" si="54"/>
        <v>0</v>
      </c>
      <c r="I193" s="8">
        <f t="shared" si="54"/>
        <v>0</v>
      </c>
      <c r="J193" s="3"/>
      <c r="K193" s="3"/>
    </row>
    <row r="194" spans="1:11">
      <c r="A194" s="1" t="s">
        <v>129</v>
      </c>
      <c r="B194" s="1" t="s">
        <v>57</v>
      </c>
      <c r="C194" s="8">
        <v>1</v>
      </c>
      <c r="D194" s="8"/>
      <c r="E194" s="8">
        <f t="shared" si="52"/>
        <v>0</v>
      </c>
      <c r="F194" s="8"/>
      <c r="G194" s="8">
        <f t="shared" si="53"/>
        <v>0</v>
      </c>
      <c r="H194" s="8">
        <f t="shared" si="54"/>
        <v>0</v>
      </c>
      <c r="I194" s="8">
        <f t="shared" si="54"/>
        <v>0</v>
      </c>
      <c r="J194" s="3"/>
      <c r="K194" s="3"/>
    </row>
    <row r="195" spans="1:11">
      <c r="A195" s="1" t="s">
        <v>91</v>
      </c>
      <c r="B195" s="1" t="s">
        <v>57</v>
      </c>
      <c r="C195" s="8">
        <v>3</v>
      </c>
      <c r="D195" s="8"/>
      <c r="E195" s="8">
        <f t="shared" si="52"/>
        <v>0</v>
      </c>
      <c r="F195" s="8"/>
      <c r="G195" s="8">
        <f t="shared" si="53"/>
        <v>0</v>
      </c>
      <c r="H195" s="8">
        <f t="shared" si="54"/>
        <v>0</v>
      </c>
      <c r="I195" s="8">
        <f t="shared" si="54"/>
        <v>0</v>
      </c>
      <c r="J195" s="3"/>
      <c r="K195" s="3"/>
    </row>
    <row r="196" spans="1:11">
      <c r="A196" s="1" t="s">
        <v>92</v>
      </c>
      <c r="B196" s="1" t="s">
        <v>57</v>
      </c>
      <c r="C196" s="8">
        <v>18</v>
      </c>
      <c r="D196" s="8"/>
      <c r="E196" s="8">
        <f t="shared" si="52"/>
        <v>0</v>
      </c>
      <c r="F196" s="8"/>
      <c r="G196" s="8">
        <f t="shared" si="53"/>
        <v>0</v>
      </c>
      <c r="H196" s="8">
        <f t="shared" si="54"/>
        <v>0</v>
      </c>
      <c r="I196" s="8">
        <f t="shared" si="54"/>
        <v>0</v>
      </c>
      <c r="J196" s="3"/>
      <c r="K196" s="3"/>
    </row>
    <row r="197" spans="1:11">
      <c r="A197" s="1" t="s">
        <v>104</v>
      </c>
      <c r="B197" s="1" t="s">
        <v>57</v>
      </c>
      <c r="C197" s="8">
        <v>32</v>
      </c>
      <c r="D197" s="8"/>
      <c r="E197" s="8">
        <f t="shared" si="52"/>
        <v>0</v>
      </c>
      <c r="F197" s="8"/>
      <c r="G197" s="8">
        <f t="shared" si="53"/>
        <v>0</v>
      </c>
      <c r="H197" s="8">
        <f t="shared" si="54"/>
        <v>0</v>
      </c>
      <c r="I197" s="8">
        <f t="shared" si="54"/>
        <v>0</v>
      </c>
      <c r="J197" s="3"/>
      <c r="K197" s="3"/>
    </row>
    <row r="198" spans="1:11">
      <c r="A198" s="1" t="s">
        <v>105</v>
      </c>
      <c r="B198" s="1" t="s">
        <v>57</v>
      </c>
      <c r="C198" s="8">
        <v>3</v>
      </c>
      <c r="D198" s="8"/>
      <c r="E198" s="8">
        <f t="shared" si="52"/>
        <v>0</v>
      </c>
      <c r="F198" s="8"/>
      <c r="G198" s="8">
        <f t="shared" si="53"/>
        <v>0</v>
      </c>
      <c r="H198" s="8">
        <f t="shared" si="54"/>
        <v>0</v>
      </c>
      <c r="I198" s="8">
        <f t="shared" si="54"/>
        <v>0</v>
      </c>
      <c r="J198" s="3"/>
      <c r="K198" s="3"/>
    </row>
    <row r="199" spans="1:11" ht="15">
      <c r="A199" s="6" t="s">
        <v>130</v>
      </c>
      <c r="B199" s="6" t="s">
        <v>12</v>
      </c>
      <c r="C199" s="7"/>
      <c r="D199" s="7"/>
      <c r="E199" s="7">
        <f>SUM(E190:E198)</f>
        <v>0</v>
      </c>
      <c r="F199" s="7"/>
      <c r="G199" s="7">
        <f>SUM(G190:G198)</f>
        <v>0</v>
      </c>
      <c r="H199" s="7"/>
      <c r="I199" s="7">
        <f>SUM(I190:I198)</f>
        <v>0</v>
      </c>
      <c r="J199" s="3"/>
      <c r="K199" s="3"/>
    </row>
    <row r="200" spans="1:11" ht="15">
      <c r="A200" s="6" t="s">
        <v>71</v>
      </c>
      <c r="B200" s="6" t="s">
        <v>12</v>
      </c>
      <c r="C200" s="7"/>
      <c r="D200" s="7"/>
      <c r="E200" s="7"/>
      <c r="F200" s="7"/>
      <c r="G200" s="7"/>
      <c r="H200" s="7"/>
      <c r="I200" s="7"/>
      <c r="J200" s="3"/>
      <c r="K200" s="3"/>
    </row>
    <row r="201" spans="1:11">
      <c r="A201" s="1" t="s">
        <v>98</v>
      </c>
      <c r="B201" s="1" t="s">
        <v>57</v>
      </c>
      <c r="C201" s="8">
        <v>1</v>
      </c>
      <c r="D201" s="8"/>
      <c r="E201" s="8">
        <f t="shared" ref="E201:E210" si="55">C201*D201</f>
        <v>0</v>
      </c>
      <c r="F201" s="8"/>
      <c r="G201" s="8">
        <f t="shared" ref="G201:G210" si="56">C201*F201</f>
        <v>0</v>
      </c>
      <c r="H201" s="8">
        <f t="shared" ref="H201:H210" si="57">D201+F201</f>
        <v>0</v>
      </c>
      <c r="I201" s="8">
        <f t="shared" ref="I201:I210" si="58">E201+G201</f>
        <v>0</v>
      </c>
      <c r="J201" s="3"/>
      <c r="K201" s="3"/>
    </row>
    <row r="202" spans="1:11">
      <c r="A202" s="1" t="s">
        <v>115</v>
      </c>
      <c r="B202" s="1" t="s">
        <v>57</v>
      </c>
      <c r="C202" s="8">
        <v>1</v>
      </c>
      <c r="D202" s="8"/>
      <c r="E202" s="8">
        <f t="shared" si="55"/>
        <v>0</v>
      </c>
      <c r="F202" s="8"/>
      <c r="G202" s="8">
        <f t="shared" si="56"/>
        <v>0</v>
      </c>
      <c r="H202" s="8">
        <f t="shared" si="57"/>
        <v>0</v>
      </c>
      <c r="I202" s="8">
        <f t="shared" si="58"/>
        <v>0</v>
      </c>
      <c r="J202" s="3"/>
      <c r="K202" s="3"/>
    </row>
    <row r="203" spans="1:11">
      <c r="A203" s="1" t="s">
        <v>100</v>
      </c>
      <c r="B203" s="1" t="s">
        <v>57</v>
      </c>
      <c r="C203" s="8">
        <v>1</v>
      </c>
      <c r="D203" s="8"/>
      <c r="E203" s="8">
        <f t="shared" si="55"/>
        <v>0</v>
      </c>
      <c r="F203" s="8"/>
      <c r="G203" s="8">
        <f t="shared" si="56"/>
        <v>0</v>
      </c>
      <c r="H203" s="8">
        <f t="shared" si="57"/>
        <v>0</v>
      </c>
      <c r="I203" s="8">
        <f t="shared" si="58"/>
        <v>0</v>
      </c>
      <c r="J203" s="3"/>
      <c r="K203" s="3"/>
    </row>
    <row r="204" spans="1:11">
      <c r="A204" s="1" t="s">
        <v>90</v>
      </c>
      <c r="B204" s="1" t="s">
        <v>57</v>
      </c>
      <c r="C204" s="8">
        <v>9</v>
      </c>
      <c r="D204" s="8"/>
      <c r="E204" s="8">
        <f t="shared" si="55"/>
        <v>0</v>
      </c>
      <c r="F204" s="8"/>
      <c r="G204" s="8">
        <f t="shared" si="56"/>
        <v>0</v>
      </c>
      <c r="H204" s="8">
        <f t="shared" si="57"/>
        <v>0</v>
      </c>
      <c r="I204" s="8">
        <f t="shared" si="58"/>
        <v>0</v>
      </c>
      <c r="J204" s="3"/>
      <c r="K204" s="3"/>
    </row>
    <row r="205" spans="1:11">
      <c r="A205" s="1" t="s">
        <v>91</v>
      </c>
      <c r="B205" s="1" t="s">
        <v>57</v>
      </c>
      <c r="C205" s="8">
        <v>3</v>
      </c>
      <c r="D205" s="8"/>
      <c r="E205" s="8">
        <f t="shared" si="55"/>
        <v>0</v>
      </c>
      <c r="F205" s="8"/>
      <c r="G205" s="8">
        <f t="shared" si="56"/>
        <v>0</v>
      </c>
      <c r="H205" s="8">
        <f t="shared" si="57"/>
        <v>0</v>
      </c>
      <c r="I205" s="8">
        <f t="shared" si="58"/>
        <v>0</v>
      </c>
      <c r="J205" s="3"/>
      <c r="K205" s="3"/>
    </row>
    <row r="206" spans="1:11">
      <c r="A206" s="1" t="s">
        <v>92</v>
      </c>
      <c r="B206" s="1" t="s">
        <v>57</v>
      </c>
      <c r="C206" s="8">
        <v>15</v>
      </c>
      <c r="D206" s="8"/>
      <c r="E206" s="8">
        <f t="shared" si="55"/>
        <v>0</v>
      </c>
      <c r="F206" s="8"/>
      <c r="G206" s="8">
        <f t="shared" si="56"/>
        <v>0</v>
      </c>
      <c r="H206" s="8">
        <f t="shared" si="57"/>
        <v>0</v>
      </c>
      <c r="I206" s="8">
        <f t="shared" si="58"/>
        <v>0</v>
      </c>
      <c r="J206" s="3"/>
      <c r="K206" s="3"/>
    </row>
    <row r="207" spans="1:11">
      <c r="A207" s="1" t="s">
        <v>116</v>
      </c>
      <c r="B207" s="1" t="s">
        <v>57</v>
      </c>
      <c r="C207" s="8">
        <v>3</v>
      </c>
      <c r="D207" s="8"/>
      <c r="E207" s="8">
        <f t="shared" si="55"/>
        <v>0</v>
      </c>
      <c r="F207" s="8"/>
      <c r="G207" s="8">
        <f t="shared" si="56"/>
        <v>0</v>
      </c>
      <c r="H207" s="8">
        <f t="shared" si="57"/>
        <v>0</v>
      </c>
      <c r="I207" s="8">
        <f t="shared" si="58"/>
        <v>0</v>
      </c>
      <c r="J207" s="3"/>
      <c r="K207" s="3"/>
    </row>
    <row r="208" spans="1:11">
      <c r="A208" s="1" t="s">
        <v>117</v>
      </c>
      <c r="B208" s="1" t="s">
        <v>57</v>
      </c>
      <c r="C208" s="8">
        <v>5</v>
      </c>
      <c r="D208" s="8"/>
      <c r="E208" s="8">
        <f t="shared" si="55"/>
        <v>0</v>
      </c>
      <c r="F208" s="8"/>
      <c r="G208" s="8">
        <f t="shared" si="56"/>
        <v>0</v>
      </c>
      <c r="H208" s="8">
        <f t="shared" si="57"/>
        <v>0</v>
      </c>
      <c r="I208" s="8">
        <f t="shared" si="58"/>
        <v>0</v>
      </c>
      <c r="J208" s="3"/>
      <c r="K208" s="3"/>
    </row>
    <row r="209" spans="1:11">
      <c r="A209" s="1" t="s">
        <v>104</v>
      </c>
      <c r="B209" s="1" t="s">
        <v>57</v>
      </c>
      <c r="C209" s="8">
        <v>33</v>
      </c>
      <c r="D209" s="8"/>
      <c r="E209" s="8">
        <f t="shared" si="55"/>
        <v>0</v>
      </c>
      <c r="F209" s="8"/>
      <c r="G209" s="8">
        <f t="shared" si="56"/>
        <v>0</v>
      </c>
      <c r="H209" s="8">
        <f t="shared" si="57"/>
        <v>0</v>
      </c>
      <c r="I209" s="8">
        <f t="shared" si="58"/>
        <v>0</v>
      </c>
      <c r="J209" s="3"/>
      <c r="K209" s="3"/>
    </row>
    <row r="210" spans="1:11">
      <c r="A210" s="1" t="s">
        <v>105</v>
      </c>
      <c r="B210" s="1" t="s">
        <v>57</v>
      </c>
      <c r="C210" s="8">
        <v>9</v>
      </c>
      <c r="D210" s="8"/>
      <c r="E210" s="8">
        <f t="shared" si="55"/>
        <v>0</v>
      </c>
      <c r="F210" s="8"/>
      <c r="G210" s="8">
        <f t="shared" si="56"/>
        <v>0</v>
      </c>
      <c r="H210" s="8">
        <f t="shared" si="57"/>
        <v>0</v>
      </c>
      <c r="I210" s="8">
        <f t="shared" si="58"/>
        <v>0</v>
      </c>
      <c r="J210" s="3"/>
      <c r="K210" s="3"/>
    </row>
    <row r="211" spans="1:11">
      <c r="A211" s="1" t="s">
        <v>12</v>
      </c>
      <c r="B211" s="1" t="s">
        <v>12</v>
      </c>
      <c r="C211" s="8"/>
      <c r="D211" s="8"/>
      <c r="E211" s="8"/>
      <c r="F211" s="8"/>
      <c r="G211" s="8"/>
      <c r="H211" s="8"/>
      <c r="I211" s="8"/>
      <c r="J211" s="3"/>
      <c r="K211" s="3"/>
    </row>
    <row r="212" spans="1:11" ht="15">
      <c r="A212" s="6" t="s">
        <v>131</v>
      </c>
      <c r="B212" s="6" t="s">
        <v>12</v>
      </c>
      <c r="C212" s="7"/>
      <c r="D212" s="7"/>
      <c r="E212" s="7">
        <f>SUM(E201:E211)</f>
        <v>0</v>
      </c>
      <c r="F212" s="7"/>
      <c r="G212" s="7">
        <f>SUM(G201:G211)</f>
        <v>0</v>
      </c>
      <c r="H212" s="7"/>
      <c r="I212" s="7">
        <f>SUM(I201:I211)</f>
        <v>0</v>
      </c>
      <c r="J212" s="3"/>
      <c r="K212" s="3"/>
    </row>
    <row r="213" spans="1:11" ht="15">
      <c r="A213" s="6" t="s">
        <v>72</v>
      </c>
      <c r="B213" s="6" t="s">
        <v>12</v>
      </c>
      <c r="C213" s="7"/>
      <c r="D213" s="7"/>
      <c r="E213" s="7"/>
      <c r="F213" s="7"/>
      <c r="G213" s="7"/>
      <c r="H213" s="7"/>
      <c r="I213" s="7"/>
      <c r="J213" s="3"/>
      <c r="K213" s="3"/>
    </row>
    <row r="214" spans="1:11">
      <c r="A214" s="1" t="s">
        <v>98</v>
      </c>
      <c r="B214" s="1" t="s">
        <v>57</v>
      </c>
      <c r="C214" s="8">
        <v>1</v>
      </c>
      <c r="D214" s="8"/>
      <c r="E214" s="8">
        <f>C214*D214</f>
        <v>0</v>
      </c>
      <c r="F214" s="8"/>
      <c r="G214" s="8">
        <f>C214*F214</f>
        <v>0</v>
      </c>
      <c r="H214" s="8">
        <f>D214+F214</f>
        <v>0</v>
      </c>
      <c r="I214" s="8">
        <f>E214+G214</f>
        <v>0</v>
      </c>
      <c r="J214" s="3"/>
      <c r="K214" s="3"/>
    </row>
    <row r="215" spans="1:11">
      <c r="A215" s="1" t="s">
        <v>99</v>
      </c>
      <c r="B215" s="1" t="s">
        <v>57</v>
      </c>
      <c r="C215" s="8">
        <v>1</v>
      </c>
      <c r="D215" s="8"/>
      <c r="E215" s="8">
        <f>C215*D215</f>
        <v>0</v>
      </c>
      <c r="F215" s="8"/>
      <c r="G215" s="8">
        <f>C215*F215</f>
        <v>0</v>
      </c>
      <c r="H215" s="8">
        <f>D215+F215</f>
        <v>0</v>
      </c>
      <c r="I215" s="8">
        <f>E215+G215</f>
        <v>0</v>
      </c>
      <c r="J215" s="3"/>
      <c r="K215" s="3"/>
    </row>
    <row r="216" spans="1:11">
      <c r="A216" s="1" t="s">
        <v>100</v>
      </c>
      <c r="B216" s="1" t="s">
        <v>57</v>
      </c>
      <c r="C216" s="8">
        <v>1</v>
      </c>
      <c r="D216" s="8"/>
      <c r="E216" s="8">
        <f t="shared" ref="E216:E221" si="59">C216*D216</f>
        <v>0</v>
      </c>
      <c r="F216" s="8"/>
      <c r="G216" s="8">
        <f t="shared" ref="G216:G221" si="60">C216*F216</f>
        <v>0</v>
      </c>
      <c r="H216" s="8">
        <f t="shared" ref="H216:I221" si="61">D216+F216</f>
        <v>0</v>
      </c>
      <c r="I216" s="8">
        <f t="shared" si="61"/>
        <v>0</v>
      </c>
      <c r="J216" s="3"/>
      <c r="K216" s="3"/>
    </row>
    <row r="217" spans="1:11">
      <c r="A217" s="1" t="s">
        <v>90</v>
      </c>
      <c r="B217" s="1" t="s">
        <v>57</v>
      </c>
      <c r="C217" s="8">
        <v>7</v>
      </c>
      <c r="D217" s="8"/>
      <c r="E217" s="8">
        <f t="shared" si="59"/>
        <v>0</v>
      </c>
      <c r="F217" s="8"/>
      <c r="G217" s="8">
        <f t="shared" si="60"/>
        <v>0</v>
      </c>
      <c r="H217" s="8">
        <f t="shared" si="61"/>
        <v>0</v>
      </c>
      <c r="I217" s="8">
        <f t="shared" si="61"/>
        <v>0</v>
      </c>
      <c r="J217" s="3"/>
      <c r="K217" s="3"/>
    </row>
    <row r="218" spans="1:11">
      <c r="A218" s="1" t="s">
        <v>91</v>
      </c>
      <c r="B218" s="1" t="s">
        <v>57</v>
      </c>
      <c r="C218" s="8">
        <v>2</v>
      </c>
      <c r="D218" s="8"/>
      <c r="E218" s="8">
        <f t="shared" si="59"/>
        <v>0</v>
      </c>
      <c r="F218" s="8"/>
      <c r="G218" s="8">
        <f t="shared" si="60"/>
        <v>0</v>
      </c>
      <c r="H218" s="8">
        <f t="shared" si="61"/>
        <v>0</v>
      </c>
      <c r="I218" s="8">
        <f t="shared" si="61"/>
        <v>0</v>
      </c>
      <c r="J218" s="3"/>
      <c r="K218" s="3"/>
    </row>
    <row r="219" spans="1:11">
      <c r="A219" s="1" t="s">
        <v>92</v>
      </c>
      <c r="B219" s="1" t="s">
        <v>57</v>
      </c>
      <c r="C219" s="8">
        <v>12</v>
      </c>
      <c r="D219" s="8"/>
      <c r="E219" s="8">
        <f t="shared" si="59"/>
        <v>0</v>
      </c>
      <c r="F219" s="8"/>
      <c r="G219" s="8">
        <f t="shared" si="60"/>
        <v>0</v>
      </c>
      <c r="H219" s="8">
        <f t="shared" si="61"/>
        <v>0</v>
      </c>
      <c r="I219" s="8">
        <f t="shared" si="61"/>
        <v>0</v>
      </c>
      <c r="J219" s="3"/>
      <c r="K219" s="3"/>
    </row>
    <row r="220" spans="1:11">
      <c r="A220" s="1" t="s">
        <v>104</v>
      </c>
      <c r="B220" s="1" t="s">
        <v>57</v>
      </c>
      <c r="C220" s="8">
        <v>29</v>
      </c>
      <c r="D220" s="8"/>
      <c r="E220" s="8">
        <f t="shared" si="59"/>
        <v>0</v>
      </c>
      <c r="F220" s="8"/>
      <c r="G220" s="8">
        <f t="shared" si="60"/>
        <v>0</v>
      </c>
      <c r="H220" s="8">
        <f t="shared" si="61"/>
        <v>0</v>
      </c>
      <c r="I220" s="8">
        <f t="shared" si="61"/>
        <v>0</v>
      </c>
      <c r="J220" s="3"/>
      <c r="K220" s="3"/>
    </row>
    <row r="221" spans="1:11">
      <c r="A221" s="1" t="s">
        <v>105</v>
      </c>
      <c r="B221" s="1" t="s">
        <v>57</v>
      </c>
      <c r="C221" s="8">
        <v>3</v>
      </c>
      <c r="D221" s="8"/>
      <c r="E221" s="8">
        <f t="shared" si="59"/>
        <v>0</v>
      </c>
      <c r="F221" s="8"/>
      <c r="G221" s="8">
        <f t="shared" si="60"/>
        <v>0</v>
      </c>
      <c r="H221" s="8">
        <f t="shared" si="61"/>
        <v>0</v>
      </c>
      <c r="I221" s="8">
        <f t="shared" si="61"/>
        <v>0</v>
      </c>
      <c r="J221" s="3"/>
      <c r="K221" s="3"/>
    </row>
    <row r="222" spans="1:11" ht="15">
      <c r="A222" s="6" t="s">
        <v>132</v>
      </c>
      <c r="B222" s="6" t="s">
        <v>12</v>
      </c>
      <c r="C222" s="7"/>
      <c r="D222" s="7"/>
      <c r="E222" s="7">
        <f>SUM(E214:E221)</f>
        <v>0</v>
      </c>
      <c r="F222" s="7"/>
      <c r="G222" s="7">
        <f>SUM(G214:G221)</f>
        <v>0</v>
      </c>
      <c r="H222" s="7"/>
      <c r="I222" s="7">
        <f>SUM(I214:I221)</f>
        <v>0</v>
      </c>
      <c r="J222" s="3"/>
      <c r="K222" s="3"/>
    </row>
    <row r="223" spans="1:11" ht="15">
      <c r="A223" s="6" t="s">
        <v>73</v>
      </c>
      <c r="B223" s="6" t="s">
        <v>12</v>
      </c>
      <c r="C223" s="7"/>
      <c r="D223" s="7"/>
      <c r="E223" s="7"/>
      <c r="F223" s="7"/>
      <c r="G223" s="7"/>
      <c r="H223" s="7"/>
      <c r="I223" s="7"/>
      <c r="J223" s="3"/>
      <c r="K223" s="3"/>
    </row>
    <row r="224" spans="1:11">
      <c r="A224" s="1" t="s">
        <v>98</v>
      </c>
      <c r="B224" s="1" t="s">
        <v>57</v>
      </c>
      <c r="C224" s="8">
        <v>1</v>
      </c>
      <c r="D224" s="8"/>
      <c r="E224" s="8">
        <f>C224*D224</f>
        <v>0</v>
      </c>
      <c r="F224" s="8"/>
      <c r="G224" s="8">
        <f>C224*F224</f>
        <v>0</v>
      </c>
      <c r="H224" s="8">
        <f>D224+F224</f>
        <v>0</v>
      </c>
      <c r="I224" s="8">
        <f>E224+G224</f>
        <v>0</v>
      </c>
      <c r="J224" s="3"/>
      <c r="K224" s="3"/>
    </row>
    <row r="225" spans="1:11">
      <c r="A225" s="1" t="s">
        <v>99</v>
      </c>
      <c r="B225" s="1" t="s">
        <v>57</v>
      </c>
      <c r="C225" s="8">
        <v>1</v>
      </c>
      <c r="D225" s="8"/>
      <c r="E225" s="8">
        <f>C225*D225</f>
        <v>0</v>
      </c>
      <c r="F225" s="8"/>
      <c r="G225" s="8">
        <f>C225*F225</f>
        <v>0</v>
      </c>
      <c r="H225" s="8">
        <f>D225+F225</f>
        <v>0</v>
      </c>
      <c r="I225" s="8">
        <f>E225+G225</f>
        <v>0</v>
      </c>
      <c r="J225" s="3"/>
      <c r="K225" s="3"/>
    </row>
    <row r="226" spans="1:11">
      <c r="A226" s="1" t="s">
        <v>100</v>
      </c>
      <c r="B226" s="1" t="s">
        <v>57</v>
      </c>
      <c r="C226" s="8">
        <v>1</v>
      </c>
      <c r="D226" s="8"/>
      <c r="E226" s="8">
        <f t="shared" ref="E226:E231" si="62">C226*D226</f>
        <v>0</v>
      </c>
      <c r="F226" s="8"/>
      <c r="G226" s="8">
        <f t="shared" ref="G226:G231" si="63">C226*F226</f>
        <v>0</v>
      </c>
      <c r="H226" s="8">
        <f t="shared" ref="H226:I231" si="64">D226+F226</f>
        <v>0</v>
      </c>
      <c r="I226" s="8">
        <f t="shared" si="64"/>
        <v>0</v>
      </c>
      <c r="J226" s="3"/>
      <c r="K226" s="3"/>
    </row>
    <row r="227" spans="1:11">
      <c r="A227" s="1" t="s">
        <v>90</v>
      </c>
      <c r="B227" s="1" t="s">
        <v>57</v>
      </c>
      <c r="C227" s="8">
        <v>7</v>
      </c>
      <c r="D227" s="8"/>
      <c r="E227" s="8">
        <f t="shared" si="62"/>
        <v>0</v>
      </c>
      <c r="F227" s="8"/>
      <c r="G227" s="8">
        <f t="shared" si="63"/>
        <v>0</v>
      </c>
      <c r="H227" s="8">
        <f t="shared" si="64"/>
        <v>0</v>
      </c>
      <c r="I227" s="8">
        <f t="shared" si="64"/>
        <v>0</v>
      </c>
      <c r="J227" s="3"/>
      <c r="K227" s="3"/>
    </row>
    <row r="228" spans="1:11">
      <c r="A228" s="1" t="s">
        <v>91</v>
      </c>
      <c r="B228" s="1" t="s">
        <v>57</v>
      </c>
      <c r="C228" s="8">
        <v>3</v>
      </c>
      <c r="D228" s="8"/>
      <c r="E228" s="8">
        <f t="shared" si="62"/>
        <v>0</v>
      </c>
      <c r="F228" s="8"/>
      <c r="G228" s="8">
        <f t="shared" si="63"/>
        <v>0</v>
      </c>
      <c r="H228" s="8">
        <f t="shared" si="64"/>
        <v>0</v>
      </c>
      <c r="I228" s="8">
        <f t="shared" si="64"/>
        <v>0</v>
      </c>
      <c r="J228" s="3"/>
      <c r="K228" s="3"/>
    </row>
    <row r="229" spans="1:11">
      <c r="A229" s="1" t="s">
        <v>92</v>
      </c>
      <c r="B229" s="1" t="s">
        <v>57</v>
      </c>
      <c r="C229" s="8">
        <v>17</v>
      </c>
      <c r="D229" s="8"/>
      <c r="E229" s="8">
        <f t="shared" si="62"/>
        <v>0</v>
      </c>
      <c r="F229" s="8"/>
      <c r="G229" s="8">
        <f t="shared" si="63"/>
        <v>0</v>
      </c>
      <c r="H229" s="8">
        <f t="shared" si="64"/>
        <v>0</v>
      </c>
      <c r="I229" s="8">
        <f t="shared" si="64"/>
        <v>0</v>
      </c>
      <c r="J229" s="3"/>
      <c r="K229" s="3"/>
    </row>
    <row r="230" spans="1:11">
      <c r="A230" s="1" t="s">
        <v>104</v>
      </c>
      <c r="B230" s="1" t="s">
        <v>57</v>
      </c>
      <c r="C230" s="8">
        <v>29</v>
      </c>
      <c r="D230" s="8"/>
      <c r="E230" s="8">
        <f t="shared" si="62"/>
        <v>0</v>
      </c>
      <c r="F230" s="8"/>
      <c r="G230" s="8">
        <f t="shared" si="63"/>
        <v>0</v>
      </c>
      <c r="H230" s="8">
        <f t="shared" si="64"/>
        <v>0</v>
      </c>
      <c r="I230" s="8">
        <f t="shared" si="64"/>
        <v>0</v>
      </c>
      <c r="J230" s="3"/>
      <c r="K230" s="3"/>
    </row>
    <row r="231" spans="1:11">
      <c r="A231" s="1" t="s">
        <v>105</v>
      </c>
      <c r="B231" s="1" t="s">
        <v>57</v>
      </c>
      <c r="C231" s="8">
        <v>3</v>
      </c>
      <c r="D231" s="8"/>
      <c r="E231" s="8">
        <f t="shared" si="62"/>
        <v>0</v>
      </c>
      <c r="F231" s="8"/>
      <c r="G231" s="8">
        <f t="shared" si="63"/>
        <v>0</v>
      </c>
      <c r="H231" s="8">
        <f t="shared" si="64"/>
        <v>0</v>
      </c>
      <c r="I231" s="8">
        <f t="shared" si="64"/>
        <v>0</v>
      </c>
      <c r="J231" s="3"/>
      <c r="K231" s="3"/>
    </row>
    <row r="232" spans="1:11" ht="15">
      <c r="A232" s="6" t="s">
        <v>133</v>
      </c>
      <c r="B232" s="6" t="s">
        <v>12</v>
      </c>
      <c r="C232" s="7"/>
      <c r="D232" s="7"/>
      <c r="E232" s="7">
        <f>SUM(E224:E231)</f>
        <v>0</v>
      </c>
      <c r="F232" s="7"/>
      <c r="G232" s="7">
        <f>SUM(G224:G231)</f>
        <v>0</v>
      </c>
      <c r="H232" s="7"/>
      <c r="I232" s="7">
        <f>SUM(I224:I231)</f>
        <v>0</v>
      </c>
      <c r="J232" s="3"/>
      <c r="K232" s="3"/>
    </row>
    <row r="233" spans="1:11" ht="15">
      <c r="A233" s="6" t="s">
        <v>74</v>
      </c>
      <c r="B233" s="6" t="s">
        <v>12</v>
      </c>
      <c r="C233" s="7"/>
      <c r="D233" s="7"/>
      <c r="E233" s="7"/>
      <c r="F233" s="7"/>
      <c r="G233" s="7"/>
      <c r="H233" s="7"/>
      <c r="I233" s="7"/>
      <c r="J233" s="3"/>
      <c r="K233" s="3"/>
    </row>
    <row r="234" spans="1:11">
      <c r="A234" s="1" t="s">
        <v>98</v>
      </c>
      <c r="B234" s="1" t="s">
        <v>57</v>
      </c>
      <c r="C234" s="8">
        <v>1</v>
      </c>
      <c r="D234" s="8"/>
      <c r="E234" s="8">
        <f>C234*D234</f>
        <v>0</v>
      </c>
      <c r="F234" s="8"/>
      <c r="G234" s="8">
        <f>C234*F234</f>
        <v>0</v>
      </c>
      <c r="H234" s="8">
        <f t="shared" ref="H234:I236" si="65">D234+F234</f>
        <v>0</v>
      </c>
      <c r="I234" s="8">
        <f t="shared" si="65"/>
        <v>0</v>
      </c>
      <c r="J234" s="3"/>
      <c r="K234" s="3"/>
    </row>
    <row r="235" spans="1:11">
      <c r="A235" s="1" t="s">
        <v>99</v>
      </c>
      <c r="B235" s="1" t="s">
        <v>57</v>
      </c>
      <c r="C235" s="8">
        <v>1</v>
      </c>
      <c r="D235" s="8"/>
      <c r="E235" s="8">
        <f>C235*D235</f>
        <v>0</v>
      </c>
      <c r="F235" s="8"/>
      <c r="G235" s="8">
        <f>C235*F235</f>
        <v>0</v>
      </c>
      <c r="H235" s="8">
        <f t="shared" si="65"/>
        <v>0</v>
      </c>
      <c r="I235" s="8">
        <f t="shared" si="65"/>
        <v>0</v>
      </c>
      <c r="J235" s="3"/>
      <c r="K235" s="3"/>
    </row>
    <row r="236" spans="1:11">
      <c r="A236" s="1" t="s">
        <v>100</v>
      </c>
      <c r="B236" s="1" t="s">
        <v>57</v>
      </c>
      <c r="C236" s="8">
        <v>1</v>
      </c>
      <c r="D236" s="8"/>
      <c r="E236" s="8">
        <f>C236*D236</f>
        <v>0</v>
      </c>
      <c r="F236" s="8"/>
      <c r="G236" s="8">
        <f>C236*F236</f>
        <v>0</v>
      </c>
      <c r="H236" s="8">
        <f t="shared" si="65"/>
        <v>0</v>
      </c>
      <c r="I236" s="8">
        <f t="shared" si="65"/>
        <v>0</v>
      </c>
      <c r="J236" s="3"/>
      <c r="K236" s="3"/>
    </row>
    <row r="237" spans="1:11">
      <c r="A237" s="1" t="s">
        <v>90</v>
      </c>
      <c r="B237" s="1" t="s">
        <v>57</v>
      </c>
      <c r="C237" s="8">
        <v>7</v>
      </c>
      <c r="D237" s="8"/>
      <c r="E237" s="8">
        <f t="shared" ref="E237:E242" si="66">C237*D237</f>
        <v>0</v>
      </c>
      <c r="F237" s="8"/>
      <c r="G237" s="8">
        <f t="shared" ref="G237:G242" si="67">C237*F237</f>
        <v>0</v>
      </c>
      <c r="H237" s="8">
        <f t="shared" ref="H237:I242" si="68">D237+F237</f>
        <v>0</v>
      </c>
      <c r="I237" s="8">
        <f t="shared" si="68"/>
        <v>0</v>
      </c>
      <c r="J237" s="3"/>
      <c r="K237" s="3"/>
    </row>
    <row r="238" spans="1:11">
      <c r="A238" s="1" t="s">
        <v>91</v>
      </c>
      <c r="B238" s="1" t="s">
        <v>57</v>
      </c>
      <c r="C238" s="8">
        <v>3</v>
      </c>
      <c r="D238" s="8"/>
      <c r="E238" s="8">
        <f t="shared" si="66"/>
        <v>0</v>
      </c>
      <c r="F238" s="8"/>
      <c r="G238" s="8">
        <f t="shared" si="67"/>
        <v>0</v>
      </c>
      <c r="H238" s="8">
        <f t="shared" si="68"/>
        <v>0</v>
      </c>
      <c r="I238" s="8">
        <f t="shared" si="68"/>
        <v>0</v>
      </c>
      <c r="J238" s="3"/>
      <c r="K238" s="3"/>
    </row>
    <row r="239" spans="1:11">
      <c r="A239" s="1" t="s">
        <v>92</v>
      </c>
      <c r="B239" s="1" t="s">
        <v>57</v>
      </c>
      <c r="C239" s="8">
        <v>17</v>
      </c>
      <c r="D239" s="8"/>
      <c r="E239" s="8">
        <f t="shared" si="66"/>
        <v>0</v>
      </c>
      <c r="F239" s="8"/>
      <c r="G239" s="8">
        <f t="shared" si="67"/>
        <v>0</v>
      </c>
      <c r="H239" s="8">
        <f t="shared" si="68"/>
        <v>0</v>
      </c>
      <c r="I239" s="8">
        <f t="shared" si="68"/>
        <v>0</v>
      </c>
      <c r="J239" s="3"/>
      <c r="K239" s="3"/>
    </row>
    <row r="240" spans="1:11">
      <c r="A240" s="1" t="s">
        <v>101</v>
      </c>
      <c r="B240" s="1" t="s">
        <v>57</v>
      </c>
      <c r="C240" s="8">
        <v>1</v>
      </c>
      <c r="D240" s="8"/>
      <c r="E240" s="8">
        <f t="shared" si="66"/>
        <v>0</v>
      </c>
      <c r="F240" s="8"/>
      <c r="G240" s="8">
        <f t="shared" si="67"/>
        <v>0</v>
      </c>
      <c r="H240" s="8">
        <f t="shared" si="68"/>
        <v>0</v>
      </c>
      <c r="I240" s="8">
        <f t="shared" si="68"/>
        <v>0</v>
      </c>
      <c r="J240" s="3"/>
      <c r="K240" s="3"/>
    </row>
    <row r="241" spans="1:11">
      <c r="A241" s="1" t="s">
        <v>104</v>
      </c>
      <c r="B241" s="1" t="s">
        <v>57</v>
      </c>
      <c r="C241" s="8">
        <v>29</v>
      </c>
      <c r="D241" s="8"/>
      <c r="E241" s="8">
        <f t="shared" si="66"/>
        <v>0</v>
      </c>
      <c r="F241" s="8"/>
      <c r="G241" s="8">
        <f t="shared" si="67"/>
        <v>0</v>
      </c>
      <c r="H241" s="8">
        <f t="shared" si="68"/>
        <v>0</v>
      </c>
      <c r="I241" s="8">
        <f t="shared" si="68"/>
        <v>0</v>
      </c>
      <c r="J241" s="3"/>
      <c r="K241" s="3"/>
    </row>
    <row r="242" spans="1:11">
      <c r="A242" s="1" t="s">
        <v>105</v>
      </c>
      <c r="B242" s="1" t="s">
        <v>57</v>
      </c>
      <c r="C242" s="8">
        <v>3</v>
      </c>
      <c r="D242" s="8"/>
      <c r="E242" s="8">
        <f t="shared" si="66"/>
        <v>0</v>
      </c>
      <c r="F242" s="8"/>
      <c r="G242" s="8">
        <f t="shared" si="67"/>
        <v>0</v>
      </c>
      <c r="H242" s="8">
        <f t="shared" si="68"/>
        <v>0</v>
      </c>
      <c r="I242" s="8">
        <f t="shared" si="68"/>
        <v>0</v>
      </c>
      <c r="J242" s="3"/>
      <c r="K242" s="3"/>
    </row>
    <row r="243" spans="1:11" ht="15">
      <c r="A243" s="6" t="s">
        <v>134</v>
      </c>
      <c r="B243" s="6" t="s">
        <v>12</v>
      </c>
      <c r="C243" s="7"/>
      <c r="D243" s="7"/>
      <c r="E243" s="7">
        <f>SUM(E234:E242)</f>
        <v>0</v>
      </c>
      <c r="F243" s="7"/>
      <c r="G243" s="7">
        <f>SUM(G234:G242)</f>
        <v>0</v>
      </c>
      <c r="H243" s="7"/>
      <c r="I243" s="7">
        <f>SUM(I234:I242)</f>
        <v>0</v>
      </c>
      <c r="J243" s="3"/>
      <c r="K243" s="3"/>
    </row>
    <row r="244" spans="1:11" ht="15">
      <c r="A244" s="6" t="s">
        <v>75</v>
      </c>
      <c r="B244" s="6" t="s">
        <v>12</v>
      </c>
      <c r="C244" s="7"/>
      <c r="D244" s="7"/>
      <c r="E244" s="7"/>
      <c r="F244" s="7"/>
      <c r="G244" s="7"/>
      <c r="H244" s="7"/>
      <c r="I244" s="7"/>
      <c r="J244" s="3"/>
      <c r="K244" s="3"/>
    </row>
    <row r="245" spans="1:11">
      <c r="A245" s="1" t="s">
        <v>135</v>
      </c>
      <c r="B245" s="1" t="s">
        <v>57</v>
      </c>
      <c r="C245" s="8">
        <v>1</v>
      </c>
      <c r="D245" s="8"/>
      <c r="E245" s="8">
        <f t="shared" ref="E245:E252" si="69">C245*D245</f>
        <v>0</v>
      </c>
      <c r="F245" s="8"/>
      <c r="G245" s="8">
        <f t="shared" ref="G245:G252" si="70">C245*F245</f>
        <v>0</v>
      </c>
      <c r="H245" s="8">
        <f t="shared" ref="H245:I247" si="71">D245+F245</f>
        <v>0</v>
      </c>
      <c r="I245" s="8">
        <f t="shared" si="71"/>
        <v>0</v>
      </c>
      <c r="J245" s="3"/>
      <c r="K245" s="3"/>
    </row>
    <row r="246" spans="1:11">
      <c r="A246" s="1" t="s">
        <v>99</v>
      </c>
      <c r="B246" s="1" t="s">
        <v>57</v>
      </c>
      <c r="C246" s="8">
        <v>1</v>
      </c>
      <c r="D246" s="8"/>
      <c r="E246" s="8">
        <f t="shared" si="69"/>
        <v>0</v>
      </c>
      <c r="F246" s="8"/>
      <c r="G246" s="8">
        <f t="shared" si="70"/>
        <v>0</v>
      </c>
      <c r="H246" s="8">
        <f t="shared" si="71"/>
        <v>0</v>
      </c>
      <c r="I246" s="8">
        <f t="shared" si="71"/>
        <v>0</v>
      </c>
      <c r="J246" s="3"/>
      <c r="K246" s="3"/>
    </row>
    <row r="247" spans="1:11">
      <c r="A247" s="1" t="s">
        <v>100</v>
      </c>
      <c r="B247" s="1" t="s">
        <v>57</v>
      </c>
      <c r="C247" s="8">
        <v>1</v>
      </c>
      <c r="D247" s="8"/>
      <c r="E247" s="8">
        <f t="shared" si="69"/>
        <v>0</v>
      </c>
      <c r="F247" s="8"/>
      <c r="G247" s="8">
        <f t="shared" si="70"/>
        <v>0</v>
      </c>
      <c r="H247" s="8">
        <f t="shared" si="71"/>
        <v>0</v>
      </c>
      <c r="I247" s="8">
        <f t="shared" si="71"/>
        <v>0</v>
      </c>
      <c r="J247" s="3"/>
      <c r="K247" s="3"/>
    </row>
    <row r="248" spans="1:11">
      <c r="A248" s="1" t="s">
        <v>90</v>
      </c>
      <c r="B248" s="1" t="s">
        <v>57</v>
      </c>
      <c r="C248" s="8">
        <v>6</v>
      </c>
      <c r="D248" s="8"/>
      <c r="E248" s="8">
        <f t="shared" si="69"/>
        <v>0</v>
      </c>
      <c r="F248" s="8"/>
      <c r="G248" s="8">
        <f t="shared" si="70"/>
        <v>0</v>
      </c>
      <c r="H248" s="8">
        <f t="shared" ref="H248:I252" si="72">D248+F248</f>
        <v>0</v>
      </c>
      <c r="I248" s="8">
        <f t="shared" si="72"/>
        <v>0</v>
      </c>
      <c r="J248" s="3"/>
      <c r="K248" s="3"/>
    </row>
    <row r="249" spans="1:11">
      <c r="A249" s="1" t="s">
        <v>91</v>
      </c>
      <c r="B249" s="1" t="s">
        <v>57</v>
      </c>
      <c r="C249" s="8">
        <v>2</v>
      </c>
      <c r="D249" s="8"/>
      <c r="E249" s="8">
        <f t="shared" si="69"/>
        <v>0</v>
      </c>
      <c r="F249" s="8"/>
      <c r="G249" s="8">
        <f t="shared" si="70"/>
        <v>0</v>
      </c>
      <c r="H249" s="8">
        <f t="shared" si="72"/>
        <v>0</v>
      </c>
      <c r="I249" s="8">
        <f t="shared" si="72"/>
        <v>0</v>
      </c>
      <c r="J249" s="3"/>
      <c r="K249" s="3"/>
    </row>
    <row r="250" spans="1:11">
      <c r="A250" s="1" t="s">
        <v>92</v>
      </c>
      <c r="B250" s="1" t="s">
        <v>57</v>
      </c>
      <c r="C250" s="8">
        <v>14</v>
      </c>
      <c r="D250" s="8"/>
      <c r="E250" s="8">
        <f t="shared" si="69"/>
        <v>0</v>
      </c>
      <c r="F250" s="8"/>
      <c r="G250" s="8">
        <f t="shared" si="70"/>
        <v>0</v>
      </c>
      <c r="H250" s="8">
        <f t="shared" si="72"/>
        <v>0</v>
      </c>
      <c r="I250" s="8">
        <f t="shared" si="72"/>
        <v>0</v>
      </c>
      <c r="J250" s="3"/>
      <c r="K250" s="3"/>
    </row>
    <row r="251" spans="1:11">
      <c r="A251" s="1" t="s">
        <v>104</v>
      </c>
      <c r="B251" s="1" t="s">
        <v>57</v>
      </c>
      <c r="C251" s="8">
        <v>26</v>
      </c>
      <c r="D251" s="8"/>
      <c r="E251" s="8">
        <f t="shared" si="69"/>
        <v>0</v>
      </c>
      <c r="F251" s="8"/>
      <c r="G251" s="8">
        <f t="shared" si="70"/>
        <v>0</v>
      </c>
      <c r="H251" s="8">
        <f t="shared" si="72"/>
        <v>0</v>
      </c>
      <c r="I251" s="8">
        <f t="shared" si="72"/>
        <v>0</v>
      </c>
      <c r="J251" s="3"/>
      <c r="K251" s="3"/>
    </row>
    <row r="252" spans="1:11">
      <c r="A252" s="1" t="s">
        <v>105</v>
      </c>
      <c r="B252" s="1" t="s">
        <v>57</v>
      </c>
      <c r="C252" s="8">
        <v>3</v>
      </c>
      <c r="D252" s="8"/>
      <c r="E252" s="8">
        <f t="shared" si="69"/>
        <v>0</v>
      </c>
      <c r="F252" s="8"/>
      <c r="G252" s="8">
        <f t="shared" si="70"/>
        <v>0</v>
      </c>
      <c r="H252" s="8">
        <f t="shared" si="72"/>
        <v>0</v>
      </c>
      <c r="I252" s="8">
        <f t="shared" si="72"/>
        <v>0</v>
      </c>
      <c r="J252" s="3"/>
      <c r="K252" s="3"/>
    </row>
    <row r="253" spans="1:11" ht="15">
      <c r="A253" s="6" t="s">
        <v>136</v>
      </c>
      <c r="B253" s="6" t="s">
        <v>12</v>
      </c>
      <c r="C253" s="7"/>
      <c r="D253" s="7"/>
      <c r="E253" s="7">
        <f>SUM(E245:E252)</f>
        <v>0</v>
      </c>
      <c r="F253" s="7"/>
      <c r="G253" s="7">
        <f>SUM(G245:G252)</f>
        <v>0</v>
      </c>
      <c r="H253" s="7"/>
      <c r="I253" s="7">
        <f>SUM(I245:I252)</f>
        <v>0</v>
      </c>
      <c r="J253" s="3"/>
      <c r="K253" s="3"/>
    </row>
    <row r="254" spans="1:11" ht="15">
      <c r="A254" s="6" t="s">
        <v>76</v>
      </c>
      <c r="B254" s="6" t="s">
        <v>12</v>
      </c>
      <c r="C254" s="7"/>
      <c r="D254" s="7"/>
      <c r="E254" s="7"/>
      <c r="F254" s="7"/>
      <c r="G254" s="7"/>
      <c r="H254" s="7"/>
      <c r="I254" s="7"/>
      <c r="J254" s="3"/>
      <c r="K254" s="3"/>
    </row>
    <row r="255" spans="1:11">
      <c r="A255" s="1" t="s">
        <v>137</v>
      </c>
      <c r="B255" s="1" t="s">
        <v>57</v>
      </c>
      <c r="C255" s="8">
        <v>1</v>
      </c>
      <c r="D255" s="8"/>
      <c r="E255" s="8">
        <f>C255*D255</f>
        <v>0</v>
      </c>
      <c r="F255" s="8"/>
      <c r="G255" s="8">
        <f>C255*F255</f>
        <v>0</v>
      </c>
      <c r="H255" s="8">
        <f>D255+F255</f>
        <v>0</v>
      </c>
      <c r="I255" s="8">
        <f>E255+G255</f>
        <v>0</v>
      </c>
      <c r="J255" s="3"/>
      <c r="K255" s="3"/>
    </row>
    <row r="256" spans="1:11">
      <c r="A256" s="1" t="s">
        <v>99</v>
      </c>
      <c r="B256" s="1" t="s">
        <v>57</v>
      </c>
      <c r="C256" s="8">
        <v>1</v>
      </c>
      <c r="D256" s="8"/>
      <c r="E256" s="8">
        <f>C256*D256</f>
        <v>0</v>
      </c>
      <c r="F256" s="8"/>
      <c r="G256" s="8">
        <f>C256*F256</f>
        <v>0</v>
      </c>
      <c r="H256" s="8">
        <f>D256+F256</f>
        <v>0</v>
      </c>
      <c r="I256" s="8">
        <f>E256+G256</f>
        <v>0</v>
      </c>
      <c r="J256" s="3"/>
      <c r="K256" s="3"/>
    </row>
    <row r="257" spans="1:11">
      <c r="A257" s="1" t="s">
        <v>100</v>
      </c>
      <c r="B257" s="1" t="s">
        <v>57</v>
      </c>
      <c r="C257" s="8">
        <v>1</v>
      </c>
      <c r="D257" s="8"/>
      <c r="E257" s="8">
        <f t="shared" ref="E257:E263" si="73">C257*D257</f>
        <v>0</v>
      </c>
      <c r="F257" s="8"/>
      <c r="G257" s="8">
        <f t="shared" ref="G257:G263" si="74">C257*F257</f>
        <v>0</v>
      </c>
      <c r="H257" s="8">
        <f t="shared" ref="H257:I263" si="75">D257+F257</f>
        <v>0</v>
      </c>
      <c r="I257" s="8">
        <f t="shared" si="75"/>
        <v>0</v>
      </c>
      <c r="J257" s="3"/>
      <c r="K257" s="3"/>
    </row>
    <row r="258" spans="1:11">
      <c r="A258" s="1" t="s">
        <v>90</v>
      </c>
      <c r="B258" s="1" t="s">
        <v>57</v>
      </c>
      <c r="C258" s="8">
        <v>2</v>
      </c>
      <c r="D258" s="8"/>
      <c r="E258" s="8">
        <f t="shared" si="73"/>
        <v>0</v>
      </c>
      <c r="F258" s="8"/>
      <c r="G258" s="8">
        <f t="shared" si="74"/>
        <v>0</v>
      </c>
      <c r="H258" s="8">
        <f t="shared" si="75"/>
        <v>0</v>
      </c>
      <c r="I258" s="8">
        <f t="shared" si="75"/>
        <v>0</v>
      </c>
      <c r="J258" s="3"/>
      <c r="K258" s="3"/>
    </row>
    <row r="259" spans="1:11">
      <c r="A259" s="1" t="s">
        <v>129</v>
      </c>
      <c r="B259" s="1" t="s">
        <v>57</v>
      </c>
      <c r="C259" s="8">
        <v>4</v>
      </c>
      <c r="D259" s="8"/>
      <c r="E259" s="8">
        <f t="shared" si="73"/>
        <v>0</v>
      </c>
      <c r="F259" s="8"/>
      <c r="G259" s="8">
        <f t="shared" si="74"/>
        <v>0</v>
      </c>
      <c r="H259" s="8">
        <f t="shared" si="75"/>
        <v>0</v>
      </c>
      <c r="I259" s="8">
        <f t="shared" si="75"/>
        <v>0</v>
      </c>
      <c r="J259" s="3"/>
      <c r="K259" s="3"/>
    </row>
    <row r="260" spans="1:11">
      <c r="A260" s="1" t="s">
        <v>138</v>
      </c>
      <c r="B260" s="1" t="s">
        <v>57</v>
      </c>
      <c r="C260" s="8">
        <v>4</v>
      </c>
      <c r="D260" s="8"/>
      <c r="E260" s="8">
        <f t="shared" si="73"/>
        <v>0</v>
      </c>
      <c r="F260" s="8"/>
      <c r="G260" s="8">
        <f t="shared" si="74"/>
        <v>0</v>
      </c>
      <c r="H260" s="8">
        <f t="shared" si="75"/>
        <v>0</v>
      </c>
      <c r="I260" s="8">
        <f t="shared" si="75"/>
        <v>0</v>
      </c>
      <c r="J260" s="3"/>
      <c r="K260" s="3"/>
    </row>
    <row r="261" spans="1:11">
      <c r="A261" s="1" t="s">
        <v>92</v>
      </c>
      <c r="B261" s="1" t="s">
        <v>57</v>
      </c>
      <c r="C261" s="8">
        <v>4</v>
      </c>
      <c r="D261" s="8"/>
      <c r="E261" s="8">
        <f t="shared" si="73"/>
        <v>0</v>
      </c>
      <c r="F261" s="8"/>
      <c r="G261" s="8">
        <f t="shared" si="74"/>
        <v>0</v>
      </c>
      <c r="H261" s="8">
        <f t="shared" si="75"/>
        <v>0</v>
      </c>
      <c r="I261" s="8">
        <f t="shared" si="75"/>
        <v>0</v>
      </c>
      <c r="J261" s="3"/>
      <c r="K261" s="3"/>
    </row>
    <row r="262" spans="1:11">
      <c r="A262" s="1" t="s">
        <v>104</v>
      </c>
      <c r="B262" s="1" t="s">
        <v>57</v>
      </c>
      <c r="C262" s="8">
        <v>11</v>
      </c>
      <c r="D262" s="8"/>
      <c r="E262" s="8">
        <f t="shared" si="73"/>
        <v>0</v>
      </c>
      <c r="F262" s="8"/>
      <c r="G262" s="8">
        <f t="shared" si="74"/>
        <v>0</v>
      </c>
      <c r="H262" s="8">
        <f t="shared" si="75"/>
        <v>0</v>
      </c>
      <c r="I262" s="8">
        <f t="shared" si="75"/>
        <v>0</v>
      </c>
      <c r="J262" s="3"/>
      <c r="K262" s="3"/>
    </row>
    <row r="263" spans="1:11">
      <c r="A263" s="1" t="s">
        <v>105</v>
      </c>
      <c r="B263" s="1" t="s">
        <v>57</v>
      </c>
      <c r="C263" s="8">
        <v>3</v>
      </c>
      <c r="D263" s="8"/>
      <c r="E263" s="8">
        <f t="shared" si="73"/>
        <v>0</v>
      </c>
      <c r="F263" s="8"/>
      <c r="G263" s="8">
        <f t="shared" si="74"/>
        <v>0</v>
      </c>
      <c r="H263" s="8">
        <f t="shared" si="75"/>
        <v>0</v>
      </c>
      <c r="I263" s="8">
        <f t="shared" si="75"/>
        <v>0</v>
      </c>
      <c r="J263" s="3"/>
      <c r="K263" s="3"/>
    </row>
    <row r="264" spans="1:11" ht="15">
      <c r="A264" s="6" t="s">
        <v>139</v>
      </c>
      <c r="B264" s="6" t="s">
        <v>12</v>
      </c>
      <c r="C264" s="7"/>
      <c r="D264" s="7"/>
      <c r="E264" s="7">
        <f>SUM(E255:E263)</f>
        <v>0</v>
      </c>
      <c r="F264" s="7"/>
      <c r="G264" s="7">
        <f>SUM(G255:G263)</f>
        <v>0</v>
      </c>
      <c r="H264" s="7"/>
      <c r="I264" s="7">
        <f>SUM(I255:I263)</f>
        <v>0</v>
      </c>
      <c r="J264" s="3"/>
      <c r="K264" s="3"/>
    </row>
    <row r="265" spans="1:11" ht="15">
      <c r="A265" s="6" t="s">
        <v>140</v>
      </c>
      <c r="B265" s="6" t="s">
        <v>12</v>
      </c>
      <c r="C265" s="7"/>
      <c r="D265" s="7"/>
      <c r="E265" s="7"/>
      <c r="F265" s="7"/>
      <c r="G265" s="7"/>
      <c r="H265" s="7"/>
      <c r="I265" s="7"/>
      <c r="J265" s="3"/>
      <c r="K265" s="3"/>
    </row>
    <row r="266" spans="1:11">
      <c r="A266" s="1" t="s">
        <v>141</v>
      </c>
      <c r="B266" s="1" t="s">
        <v>57</v>
      </c>
      <c r="C266" s="8">
        <v>985</v>
      </c>
      <c r="D266" s="8"/>
      <c r="E266" s="8">
        <f t="shared" ref="E266:E297" si="76">C266*D266</f>
        <v>0</v>
      </c>
      <c r="F266" s="8"/>
      <c r="G266" s="8">
        <f t="shared" ref="G266:G297" si="77">C266*F266</f>
        <v>0</v>
      </c>
      <c r="H266" s="8">
        <f t="shared" ref="H266:H297" si="78">D266+F266</f>
        <v>0</v>
      </c>
      <c r="I266" s="8">
        <f t="shared" ref="I266:I297" si="79">E266+G266</f>
        <v>0</v>
      </c>
      <c r="J266" s="3"/>
      <c r="K266" s="3"/>
    </row>
    <row r="267" spans="1:11">
      <c r="A267" s="1" t="s">
        <v>142</v>
      </c>
      <c r="B267" s="1" t="s">
        <v>57</v>
      </c>
      <c r="C267" s="8">
        <v>18</v>
      </c>
      <c r="D267" s="8"/>
      <c r="E267" s="8">
        <f t="shared" si="76"/>
        <v>0</v>
      </c>
      <c r="F267" s="8"/>
      <c r="G267" s="8">
        <f t="shared" si="77"/>
        <v>0</v>
      </c>
      <c r="H267" s="8">
        <f t="shared" si="78"/>
        <v>0</v>
      </c>
      <c r="I267" s="8">
        <f t="shared" si="79"/>
        <v>0</v>
      </c>
      <c r="J267" s="3"/>
      <c r="K267" s="3"/>
    </row>
    <row r="268" spans="1:11">
      <c r="A268" s="1" t="s">
        <v>143</v>
      </c>
      <c r="B268" s="1" t="s">
        <v>57</v>
      </c>
      <c r="C268" s="8">
        <v>528</v>
      </c>
      <c r="D268" s="8"/>
      <c r="E268" s="8">
        <f t="shared" si="76"/>
        <v>0</v>
      </c>
      <c r="F268" s="8"/>
      <c r="G268" s="8">
        <f t="shared" si="77"/>
        <v>0</v>
      </c>
      <c r="H268" s="8">
        <f t="shared" si="78"/>
        <v>0</v>
      </c>
      <c r="I268" s="8">
        <f t="shared" si="79"/>
        <v>0</v>
      </c>
      <c r="J268" s="3"/>
      <c r="K268" s="3"/>
    </row>
    <row r="269" spans="1:11">
      <c r="A269" s="1" t="s">
        <v>144</v>
      </c>
      <c r="B269" s="1" t="s">
        <v>57</v>
      </c>
      <c r="C269" s="8">
        <v>25</v>
      </c>
      <c r="D269" s="8"/>
      <c r="E269" s="8">
        <f t="shared" si="76"/>
        <v>0</v>
      </c>
      <c r="F269" s="8"/>
      <c r="G269" s="8">
        <f t="shared" si="77"/>
        <v>0</v>
      </c>
      <c r="H269" s="8">
        <f t="shared" si="78"/>
        <v>0</v>
      </c>
      <c r="I269" s="8">
        <f t="shared" si="79"/>
        <v>0</v>
      </c>
      <c r="J269" s="3"/>
      <c r="K269" s="3"/>
    </row>
    <row r="270" spans="1:11">
      <c r="A270" s="1" t="s">
        <v>145</v>
      </c>
      <c r="B270" s="1" t="s">
        <v>57</v>
      </c>
      <c r="C270" s="8">
        <v>59</v>
      </c>
      <c r="D270" s="8"/>
      <c r="E270" s="8">
        <f t="shared" si="76"/>
        <v>0</v>
      </c>
      <c r="F270" s="8"/>
      <c r="G270" s="8">
        <f t="shared" si="77"/>
        <v>0</v>
      </c>
      <c r="H270" s="8">
        <f t="shared" si="78"/>
        <v>0</v>
      </c>
      <c r="I270" s="8">
        <f t="shared" si="79"/>
        <v>0</v>
      </c>
      <c r="J270" s="3"/>
      <c r="K270" s="3"/>
    </row>
    <row r="271" spans="1:11">
      <c r="A271" s="1" t="s">
        <v>146</v>
      </c>
      <c r="B271" s="1" t="s">
        <v>147</v>
      </c>
      <c r="C271" s="8">
        <v>760</v>
      </c>
      <c r="D271" s="8"/>
      <c r="E271" s="8">
        <f t="shared" si="76"/>
        <v>0</v>
      </c>
      <c r="F271" s="8"/>
      <c r="G271" s="8">
        <f t="shared" si="77"/>
        <v>0</v>
      </c>
      <c r="H271" s="8">
        <f t="shared" si="78"/>
        <v>0</v>
      </c>
      <c r="I271" s="8">
        <f t="shared" si="79"/>
        <v>0</v>
      </c>
      <c r="J271" s="3"/>
      <c r="K271" s="3"/>
    </row>
    <row r="272" spans="1:11">
      <c r="A272" s="1" t="s">
        <v>148</v>
      </c>
      <c r="B272" s="1" t="s">
        <v>147</v>
      </c>
      <c r="C272" s="8">
        <v>320</v>
      </c>
      <c r="D272" s="8"/>
      <c r="E272" s="8">
        <f t="shared" si="76"/>
        <v>0</v>
      </c>
      <c r="F272" s="8"/>
      <c r="G272" s="8">
        <f t="shared" si="77"/>
        <v>0</v>
      </c>
      <c r="H272" s="8">
        <f t="shared" si="78"/>
        <v>0</v>
      </c>
      <c r="I272" s="8">
        <f t="shared" si="79"/>
        <v>0</v>
      </c>
      <c r="J272" s="3"/>
      <c r="K272" s="3"/>
    </row>
    <row r="273" spans="1:11">
      <c r="A273" s="1" t="s">
        <v>149</v>
      </c>
      <c r="B273" s="1" t="s">
        <v>147</v>
      </c>
      <c r="C273" s="8">
        <v>140</v>
      </c>
      <c r="D273" s="8"/>
      <c r="E273" s="8">
        <f t="shared" si="76"/>
        <v>0</v>
      </c>
      <c r="F273" s="8"/>
      <c r="G273" s="8">
        <f t="shared" si="77"/>
        <v>0</v>
      </c>
      <c r="H273" s="8">
        <f t="shared" si="78"/>
        <v>0</v>
      </c>
      <c r="I273" s="8">
        <f t="shared" si="79"/>
        <v>0</v>
      </c>
      <c r="J273" s="3"/>
      <c r="K273" s="3"/>
    </row>
    <row r="274" spans="1:11">
      <c r="A274" s="1" t="s">
        <v>150</v>
      </c>
      <c r="B274" s="1" t="s">
        <v>147</v>
      </c>
      <c r="C274" s="8">
        <v>20</v>
      </c>
      <c r="D274" s="8"/>
      <c r="E274" s="8">
        <f t="shared" si="76"/>
        <v>0</v>
      </c>
      <c r="F274" s="8"/>
      <c r="G274" s="8">
        <f t="shared" si="77"/>
        <v>0</v>
      </c>
      <c r="H274" s="8">
        <f t="shared" si="78"/>
        <v>0</v>
      </c>
      <c r="I274" s="8">
        <f t="shared" si="79"/>
        <v>0</v>
      </c>
      <c r="J274" s="3"/>
      <c r="K274" s="3"/>
    </row>
    <row r="275" spans="1:11">
      <c r="A275" s="1" t="s">
        <v>151</v>
      </c>
      <c r="B275" s="1" t="s">
        <v>57</v>
      </c>
      <c r="C275" s="8">
        <v>50</v>
      </c>
      <c r="D275" s="8"/>
      <c r="E275" s="8">
        <f t="shared" si="76"/>
        <v>0</v>
      </c>
      <c r="F275" s="8"/>
      <c r="G275" s="8">
        <f t="shared" si="77"/>
        <v>0</v>
      </c>
      <c r="H275" s="8">
        <f t="shared" si="78"/>
        <v>0</v>
      </c>
      <c r="I275" s="8">
        <f t="shared" si="79"/>
        <v>0</v>
      </c>
      <c r="J275" s="3"/>
      <c r="K275" s="3"/>
    </row>
    <row r="276" spans="1:11">
      <c r="A276" s="1" t="s">
        <v>152</v>
      </c>
      <c r="B276" s="1" t="s">
        <v>57</v>
      </c>
      <c r="C276" s="8">
        <v>160</v>
      </c>
      <c r="D276" s="8"/>
      <c r="E276" s="8">
        <f t="shared" si="76"/>
        <v>0</v>
      </c>
      <c r="F276" s="8"/>
      <c r="G276" s="8">
        <f t="shared" si="77"/>
        <v>0</v>
      </c>
      <c r="H276" s="8">
        <f t="shared" si="78"/>
        <v>0</v>
      </c>
      <c r="I276" s="8">
        <f t="shared" si="79"/>
        <v>0</v>
      </c>
      <c r="J276" s="3"/>
      <c r="K276" s="3"/>
    </row>
    <row r="277" spans="1:11">
      <c r="A277" s="1" t="s">
        <v>153</v>
      </c>
      <c r="B277" s="1" t="s">
        <v>57</v>
      </c>
      <c r="C277" s="8">
        <v>420</v>
      </c>
      <c r="D277" s="8"/>
      <c r="E277" s="8">
        <f t="shared" si="76"/>
        <v>0</v>
      </c>
      <c r="F277" s="8"/>
      <c r="G277" s="8">
        <f t="shared" si="77"/>
        <v>0</v>
      </c>
      <c r="H277" s="8">
        <f t="shared" si="78"/>
        <v>0</v>
      </c>
      <c r="I277" s="8">
        <f t="shared" si="79"/>
        <v>0</v>
      </c>
      <c r="J277" s="3"/>
      <c r="K277" s="3"/>
    </row>
    <row r="278" spans="1:11">
      <c r="A278" s="1" t="s">
        <v>154</v>
      </c>
      <c r="B278" s="1" t="s">
        <v>57</v>
      </c>
      <c r="C278" s="8">
        <v>450</v>
      </c>
      <c r="D278" s="8"/>
      <c r="E278" s="8">
        <f t="shared" si="76"/>
        <v>0</v>
      </c>
      <c r="F278" s="8"/>
      <c r="G278" s="8">
        <f t="shared" si="77"/>
        <v>0</v>
      </c>
      <c r="H278" s="8">
        <f t="shared" si="78"/>
        <v>0</v>
      </c>
      <c r="I278" s="8">
        <f t="shared" si="79"/>
        <v>0</v>
      </c>
      <c r="J278" s="3"/>
      <c r="K278" s="3"/>
    </row>
    <row r="279" spans="1:11">
      <c r="A279" s="1" t="s">
        <v>155</v>
      </c>
      <c r="B279" s="1" t="s">
        <v>57</v>
      </c>
      <c r="C279" s="8">
        <v>380</v>
      </c>
      <c r="D279" s="8"/>
      <c r="E279" s="8">
        <f t="shared" si="76"/>
        <v>0</v>
      </c>
      <c r="F279" s="8"/>
      <c r="G279" s="8">
        <f t="shared" si="77"/>
        <v>0</v>
      </c>
      <c r="H279" s="8">
        <f t="shared" si="78"/>
        <v>0</v>
      </c>
      <c r="I279" s="8">
        <f t="shared" si="79"/>
        <v>0</v>
      </c>
      <c r="J279" s="3"/>
      <c r="K279" s="3"/>
    </row>
    <row r="280" spans="1:11">
      <c r="A280" s="1" t="s">
        <v>156</v>
      </c>
      <c r="B280" s="1" t="s">
        <v>147</v>
      </c>
      <c r="C280" s="8">
        <v>80</v>
      </c>
      <c r="D280" s="8"/>
      <c r="E280" s="8">
        <f t="shared" si="76"/>
        <v>0</v>
      </c>
      <c r="F280" s="8"/>
      <c r="G280" s="8">
        <f t="shared" si="77"/>
        <v>0</v>
      </c>
      <c r="H280" s="8">
        <f t="shared" si="78"/>
        <v>0</v>
      </c>
      <c r="I280" s="8">
        <f t="shared" si="79"/>
        <v>0</v>
      </c>
      <c r="J280" s="3"/>
      <c r="K280" s="3"/>
    </row>
    <row r="281" spans="1:11">
      <c r="A281" s="1" t="s">
        <v>157</v>
      </c>
      <c r="B281" s="1" t="s">
        <v>147</v>
      </c>
      <c r="C281" s="8">
        <v>780</v>
      </c>
      <c r="D281" s="8"/>
      <c r="E281" s="8">
        <f t="shared" si="76"/>
        <v>0</v>
      </c>
      <c r="F281" s="8"/>
      <c r="G281" s="8">
        <f t="shared" si="77"/>
        <v>0</v>
      </c>
      <c r="H281" s="8">
        <f t="shared" si="78"/>
        <v>0</v>
      </c>
      <c r="I281" s="8">
        <f t="shared" si="79"/>
        <v>0</v>
      </c>
      <c r="J281" s="3"/>
      <c r="K281" s="3"/>
    </row>
    <row r="282" spans="1:11">
      <c r="A282" s="1" t="s">
        <v>158</v>
      </c>
      <c r="B282" s="1" t="s">
        <v>147</v>
      </c>
      <c r="C282" s="8">
        <v>540</v>
      </c>
      <c r="D282" s="8"/>
      <c r="E282" s="8">
        <f t="shared" si="76"/>
        <v>0</v>
      </c>
      <c r="F282" s="8"/>
      <c r="G282" s="8">
        <f t="shared" si="77"/>
        <v>0</v>
      </c>
      <c r="H282" s="8">
        <f t="shared" si="78"/>
        <v>0</v>
      </c>
      <c r="I282" s="8">
        <f t="shared" si="79"/>
        <v>0</v>
      </c>
      <c r="J282" s="3"/>
      <c r="K282" s="3"/>
    </row>
    <row r="283" spans="1:11">
      <c r="A283" s="1" t="s">
        <v>159</v>
      </c>
      <c r="B283" s="1" t="s">
        <v>147</v>
      </c>
      <c r="C283" s="8">
        <v>120</v>
      </c>
      <c r="D283" s="8"/>
      <c r="E283" s="8">
        <f t="shared" si="76"/>
        <v>0</v>
      </c>
      <c r="F283" s="8"/>
      <c r="G283" s="8">
        <f t="shared" si="77"/>
        <v>0</v>
      </c>
      <c r="H283" s="8">
        <f t="shared" si="78"/>
        <v>0</v>
      </c>
      <c r="I283" s="8">
        <f t="shared" si="79"/>
        <v>0</v>
      </c>
      <c r="J283" s="3"/>
      <c r="K283" s="3"/>
    </row>
    <row r="284" spans="1:11">
      <c r="A284" s="1" t="s">
        <v>160</v>
      </c>
      <c r="B284" s="1" t="s">
        <v>57</v>
      </c>
      <c r="C284" s="8">
        <v>189</v>
      </c>
      <c r="D284" s="8"/>
      <c r="E284" s="8">
        <f t="shared" si="76"/>
        <v>0</v>
      </c>
      <c r="F284" s="8"/>
      <c r="G284" s="8">
        <f t="shared" si="77"/>
        <v>0</v>
      </c>
      <c r="H284" s="8">
        <f t="shared" si="78"/>
        <v>0</v>
      </c>
      <c r="I284" s="8">
        <f t="shared" si="79"/>
        <v>0</v>
      </c>
      <c r="J284" s="3"/>
      <c r="K284" s="3"/>
    </row>
    <row r="285" spans="1:11">
      <c r="A285" s="1" t="s">
        <v>161</v>
      </c>
      <c r="B285" s="1" t="s">
        <v>57</v>
      </c>
      <c r="C285" s="8">
        <v>38</v>
      </c>
      <c r="D285" s="8"/>
      <c r="E285" s="8">
        <f t="shared" si="76"/>
        <v>0</v>
      </c>
      <c r="F285" s="8"/>
      <c r="G285" s="8">
        <f t="shared" si="77"/>
        <v>0</v>
      </c>
      <c r="H285" s="8">
        <f t="shared" si="78"/>
        <v>0</v>
      </c>
      <c r="I285" s="8">
        <f t="shared" si="79"/>
        <v>0</v>
      </c>
      <c r="J285" s="3"/>
      <c r="K285" s="3"/>
    </row>
    <row r="286" spans="1:11">
      <c r="A286" s="1" t="s">
        <v>162</v>
      </c>
      <c r="B286" s="1" t="s">
        <v>57</v>
      </c>
      <c r="C286" s="8">
        <v>12</v>
      </c>
      <c r="D286" s="8"/>
      <c r="E286" s="8">
        <f t="shared" si="76"/>
        <v>0</v>
      </c>
      <c r="F286" s="8"/>
      <c r="G286" s="8">
        <f t="shared" si="77"/>
        <v>0</v>
      </c>
      <c r="H286" s="8">
        <f t="shared" si="78"/>
        <v>0</v>
      </c>
      <c r="I286" s="8">
        <f t="shared" si="79"/>
        <v>0</v>
      </c>
      <c r="J286" s="3"/>
      <c r="K286" s="3"/>
    </row>
    <row r="287" spans="1:11">
      <c r="A287" s="1" t="s">
        <v>163</v>
      </c>
      <c r="B287" s="1" t="s">
        <v>57</v>
      </c>
      <c r="C287" s="8">
        <v>1</v>
      </c>
      <c r="D287" s="8"/>
      <c r="E287" s="8">
        <f t="shared" si="76"/>
        <v>0</v>
      </c>
      <c r="F287" s="8"/>
      <c r="G287" s="8">
        <f t="shared" si="77"/>
        <v>0</v>
      </c>
      <c r="H287" s="8">
        <f t="shared" si="78"/>
        <v>0</v>
      </c>
      <c r="I287" s="8">
        <f t="shared" si="79"/>
        <v>0</v>
      </c>
      <c r="J287" s="3"/>
      <c r="K287" s="3"/>
    </row>
    <row r="288" spans="1:11">
      <c r="A288" s="1" t="s">
        <v>164</v>
      </c>
      <c r="B288" s="1" t="s">
        <v>147</v>
      </c>
      <c r="C288" s="8">
        <v>760</v>
      </c>
      <c r="D288" s="8"/>
      <c r="E288" s="8">
        <f t="shared" si="76"/>
        <v>0</v>
      </c>
      <c r="F288" s="8"/>
      <c r="G288" s="8">
        <f t="shared" si="77"/>
        <v>0</v>
      </c>
      <c r="H288" s="8">
        <f t="shared" si="78"/>
        <v>0</v>
      </c>
      <c r="I288" s="8">
        <f t="shared" si="79"/>
        <v>0</v>
      </c>
      <c r="J288" s="3"/>
      <c r="K288" s="3"/>
    </row>
    <row r="289" spans="1:11">
      <c r="A289" s="1" t="s">
        <v>165</v>
      </c>
      <c r="B289" s="1" t="s">
        <v>147</v>
      </c>
      <c r="C289" s="8">
        <v>445</v>
      </c>
      <c r="D289" s="8"/>
      <c r="E289" s="8">
        <f t="shared" si="76"/>
        <v>0</v>
      </c>
      <c r="F289" s="8"/>
      <c r="G289" s="8">
        <f t="shared" si="77"/>
        <v>0</v>
      </c>
      <c r="H289" s="8">
        <f t="shared" si="78"/>
        <v>0</v>
      </c>
      <c r="I289" s="8">
        <f t="shared" si="79"/>
        <v>0</v>
      </c>
      <c r="J289" s="3"/>
      <c r="K289" s="3"/>
    </row>
    <row r="290" spans="1:11">
      <c r="A290" s="1" t="s">
        <v>166</v>
      </c>
      <c r="B290" s="1" t="s">
        <v>147</v>
      </c>
      <c r="C290" s="8">
        <v>4040</v>
      </c>
      <c r="D290" s="8"/>
      <c r="E290" s="8">
        <f t="shared" si="76"/>
        <v>0</v>
      </c>
      <c r="F290" s="8"/>
      <c r="G290" s="8">
        <f t="shared" si="77"/>
        <v>0</v>
      </c>
      <c r="H290" s="8">
        <f t="shared" si="78"/>
        <v>0</v>
      </c>
      <c r="I290" s="8">
        <f t="shared" si="79"/>
        <v>0</v>
      </c>
      <c r="J290" s="3"/>
      <c r="K290" s="3"/>
    </row>
    <row r="291" spans="1:11">
      <c r="A291" s="1" t="s">
        <v>167</v>
      </c>
      <c r="B291" s="1" t="s">
        <v>147</v>
      </c>
      <c r="C291" s="8">
        <v>5670</v>
      </c>
      <c r="D291" s="8"/>
      <c r="E291" s="8">
        <f t="shared" si="76"/>
        <v>0</v>
      </c>
      <c r="F291" s="8"/>
      <c r="G291" s="8">
        <f t="shared" si="77"/>
        <v>0</v>
      </c>
      <c r="H291" s="8">
        <f t="shared" si="78"/>
        <v>0</v>
      </c>
      <c r="I291" s="8">
        <f t="shared" si="79"/>
        <v>0</v>
      </c>
      <c r="J291" s="3"/>
      <c r="K291" s="3"/>
    </row>
    <row r="292" spans="1:11">
      <c r="A292" s="1" t="s">
        <v>168</v>
      </c>
      <c r="B292" s="1" t="s">
        <v>147</v>
      </c>
      <c r="C292" s="8">
        <v>860</v>
      </c>
      <c r="D292" s="8"/>
      <c r="E292" s="8">
        <f t="shared" si="76"/>
        <v>0</v>
      </c>
      <c r="F292" s="8"/>
      <c r="G292" s="8">
        <f t="shared" si="77"/>
        <v>0</v>
      </c>
      <c r="H292" s="8">
        <f t="shared" si="78"/>
        <v>0</v>
      </c>
      <c r="I292" s="8">
        <f t="shared" si="79"/>
        <v>0</v>
      </c>
      <c r="J292" s="3"/>
      <c r="K292" s="3"/>
    </row>
    <row r="293" spans="1:11">
      <c r="A293" s="1" t="s">
        <v>169</v>
      </c>
      <c r="B293" s="1" t="s">
        <v>147</v>
      </c>
      <c r="C293" s="8">
        <v>1540</v>
      </c>
      <c r="D293" s="8"/>
      <c r="E293" s="8">
        <f t="shared" si="76"/>
        <v>0</v>
      </c>
      <c r="F293" s="8"/>
      <c r="G293" s="8">
        <f t="shared" si="77"/>
        <v>0</v>
      </c>
      <c r="H293" s="8">
        <f t="shared" si="78"/>
        <v>0</v>
      </c>
      <c r="I293" s="8">
        <f t="shared" si="79"/>
        <v>0</v>
      </c>
      <c r="J293" s="3"/>
      <c r="K293" s="3"/>
    </row>
    <row r="294" spans="1:11">
      <c r="A294" s="1" t="s">
        <v>170</v>
      </c>
      <c r="B294" s="1" t="s">
        <v>147</v>
      </c>
      <c r="C294" s="8">
        <v>240</v>
      </c>
      <c r="D294" s="8"/>
      <c r="E294" s="8">
        <f t="shared" si="76"/>
        <v>0</v>
      </c>
      <c r="F294" s="8"/>
      <c r="G294" s="8">
        <f t="shared" si="77"/>
        <v>0</v>
      </c>
      <c r="H294" s="8">
        <f t="shared" si="78"/>
        <v>0</v>
      </c>
      <c r="I294" s="8">
        <f t="shared" si="79"/>
        <v>0</v>
      </c>
      <c r="J294" s="3"/>
      <c r="K294" s="3"/>
    </row>
    <row r="295" spans="1:11">
      <c r="A295" s="1" t="s">
        <v>171</v>
      </c>
      <c r="B295" s="1" t="s">
        <v>147</v>
      </c>
      <c r="C295" s="8">
        <v>445</v>
      </c>
      <c r="D295" s="8"/>
      <c r="E295" s="8">
        <f t="shared" si="76"/>
        <v>0</v>
      </c>
      <c r="F295" s="8"/>
      <c r="G295" s="8">
        <f t="shared" si="77"/>
        <v>0</v>
      </c>
      <c r="H295" s="8">
        <f t="shared" si="78"/>
        <v>0</v>
      </c>
      <c r="I295" s="8">
        <f t="shared" si="79"/>
        <v>0</v>
      </c>
      <c r="J295" s="3"/>
      <c r="K295" s="3"/>
    </row>
    <row r="296" spans="1:11">
      <c r="A296" s="1" t="s">
        <v>172</v>
      </c>
      <c r="B296" s="1" t="s">
        <v>147</v>
      </c>
      <c r="C296" s="8">
        <v>80</v>
      </c>
      <c r="D296" s="8"/>
      <c r="E296" s="8">
        <f t="shared" si="76"/>
        <v>0</v>
      </c>
      <c r="F296" s="8"/>
      <c r="G296" s="8">
        <f t="shared" si="77"/>
        <v>0</v>
      </c>
      <c r="H296" s="8">
        <f t="shared" si="78"/>
        <v>0</v>
      </c>
      <c r="I296" s="8">
        <f t="shared" si="79"/>
        <v>0</v>
      </c>
      <c r="J296" s="3"/>
      <c r="K296" s="3"/>
    </row>
    <row r="297" spans="1:11">
      <c r="A297" s="1" t="s">
        <v>173</v>
      </c>
      <c r="B297" s="1" t="s">
        <v>147</v>
      </c>
      <c r="C297" s="8">
        <v>130</v>
      </c>
      <c r="D297" s="8"/>
      <c r="E297" s="8">
        <f t="shared" si="76"/>
        <v>0</v>
      </c>
      <c r="F297" s="8"/>
      <c r="G297" s="8">
        <f t="shared" si="77"/>
        <v>0</v>
      </c>
      <c r="H297" s="8">
        <f t="shared" si="78"/>
        <v>0</v>
      </c>
      <c r="I297" s="8">
        <f t="shared" si="79"/>
        <v>0</v>
      </c>
      <c r="J297" s="3"/>
      <c r="K297" s="3"/>
    </row>
    <row r="298" spans="1:11">
      <c r="A298" s="1" t="s">
        <v>174</v>
      </c>
      <c r="B298" s="1" t="s">
        <v>147</v>
      </c>
      <c r="C298" s="8">
        <v>15</v>
      </c>
      <c r="D298" s="8"/>
      <c r="E298" s="8">
        <f t="shared" ref="E298:E328" si="80">C298*D298</f>
        <v>0</v>
      </c>
      <c r="F298" s="8"/>
      <c r="G298" s="8">
        <f t="shared" ref="G298:G328" si="81">C298*F298</f>
        <v>0</v>
      </c>
      <c r="H298" s="8">
        <f t="shared" ref="H298:H328" si="82">D298+F298</f>
        <v>0</v>
      </c>
      <c r="I298" s="8">
        <f t="shared" ref="I298:I328" si="83">E298+G298</f>
        <v>0</v>
      </c>
      <c r="J298" s="3"/>
      <c r="K298" s="3"/>
    </row>
    <row r="299" spans="1:11">
      <c r="A299" s="1" t="s">
        <v>175</v>
      </c>
      <c r="B299" s="1" t="s">
        <v>147</v>
      </c>
      <c r="C299" s="8">
        <v>10</v>
      </c>
      <c r="D299" s="8"/>
      <c r="E299" s="8">
        <f t="shared" si="80"/>
        <v>0</v>
      </c>
      <c r="F299" s="8"/>
      <c r="G299" s="8">
        <f t="shared" si="81"/>
        <v>0</v>
      </c>
      <c r="H299" s="8">
        <f t="shared" si="82"/>
        <v>0</v>
      </c>
      <c r="I299" s="8">
        <f t="shared" si="83"/>
        <v>0</v>
      </c>
      <c r="J299" s="3"/>
      <c r="K299" s="3"/>
    </row>
    <row r="300" spans="1:11">
      <c r="A300" s="1" t="s">
        <v>176</v>
      </c>
      <c r="B300" s="1" t="s">
        <v>147</v>
      </c>
      <c r="C300" s="8">
        <v>1750</v>
      </c>
      <c r="D300" s="8"/>
      <c r="E300" s="8">
        <f t="shared" si="80"/>
        <v>0</v>
      </c>
      <c r="F300" s="8"/>
      <c r="G300" s="8">
        <f t="shared" si="81"/>
        <v>0</v>
      </c>
      <c r="H300" s="8">
        <f t="shared" si="82"/>
        <v>0</v>
      </c>
      <c r="I300" s="8">
        <f t="shared" si="83"/>
        <v>0</v>
      </c>
      <c r="J300" s="3"/>
      <c r="K300" s="3"/>
    </row>
    <row r="301" spans="1:11">
      <c r="A301" s="1" t="s">
        <v>177</v>
      </c>
      <c r="B301" s="1" t="s">
        <v>147</v>
      </c>
      <c r="C301" s="8">
        <v>1280</v>
      </c>
      <c r="D301" s="8"/>
      <c r="E301" s="8">
        <f t="shared" si="80"/>
        <v>0</v>
      </c>
      <c r="F301" s="8"/>
      <c r="G301" s="8">
        <f t="shared" si="81"/>
        <v>0</v>
      </c>
      <c r="H301" s="8">
        <f t="shared" si="82"/>
        <v>0</v>
      </c>
      <c r="I301" s="8">
        <f t="shared" si="83"/>
        <v>0</v>
      </c>
      <c r="J301" s="3"/>
      <c r="K301" s="3"/>
    </row>
    <row r="302" spans="1:11">
      <c r="A302" s="1" t="s">
        <v>178</v>
      </c>
      <c r="B302" s="1" t="s">
        <v>57</v>
      </c>
      <c r="C302" s="8">
        <v>478</v>
      </c>
      <c r="D302" s="8"/>
      <c r="E302" s="8">
        <f t="shared" si="80"/>
        <v>0</v>
      </c>
      <c r="F302" s="8"/>
      <c r="G302" s="8">
        <f t="shared" si="81"/>
        <v>0</v>
      </c>
      <c r="H302" s="8">
        <f t="shared" si="82"/>
        <v>0</v>
      </c>
      <c r="I302" s="8">
        <f t="shared" si="83"/>
        <v>0</v>
      </c>
      <c r="J302" s="3"/>
      <c r="K302" s="3"/>
    </row>
    <row r="303" spans="1:11">
      <c r="A303" s="1" t="s">
        <v>179</v>
      </c>
      <c r="B303" s="1" t="s">
        <v>57</v>
      </c>
      <c r="C303" s="8">
        <v>4</v>
      </c>
      <c r="D303" s="8"/>
      <c r="E303" s="8">
        <f t="shared" si="80"/>
        <v>0</v>
      </c>
      <c r="F303" s="8"/>
      <c r="G303" s="8">
        <f t="shared" si="81"/>
        <v>0</v>
      </c>
      <c r="H303" s="8">
        <f t="shared" si="82"/>
        <v>0</v>
      </c>
      <c r="I303" s="8">
        <f t="shared" si="83"/>
        <v>0</v>
      </c>
      <c r="J303" s="3"/>
      <c r="K303" s="3"/>
    </row>
    <row r="304" spans="1:11">
      <c r="A304" s="1" t="s">
        <v>180</v>
      </c>
      <c r="B304" s="1" t="s">
        <v>57</v>
      </c>
      <c r="C304" s="8">
        <v>45</v>
      </c>
      <c r="D304" s="8"/>
      <c r="E304" s="8">
        <f t="shared" si="80"/>
        <v>0</v>
      </c>
      <c r="F304" s="8"/>
      <c r="G304" s="8">
        <f t="shared" si="81"/>
        <v>0</v>
      </c>
      <c r="H304" s="8">
        <f t="shared" si="82"/>
        <v>0</v>
      </c>
      <c r="I304" s="8">
        <f t="shared" si="83"/>
        <v>0</v>
      </c>
      <c r="J304" s="3"/>
      <c r="K304" s="3"/>
    </row>
    <row r="305" spans="1:11">
      <c r="A305" s="1" t="s">
        <v>181</v>
      </c>
      <c r="B305" s="1" t="s">
        <v>57</v>
      </c>
      <c r="C305" s="8">
        <v>34</v>
      </c>
      <c r="D305" s="8"/>
      <c r="E305" s="8">
        <f t="shared" si="80"/>
        <v>0</v>
      </c>
      <c r="F305" s="8"/>
      <c r="G305" s="8">
        <f t="shared" si="81"/>
        <v>0</v>
      </c>
      <c r="H305" s="8">
        <f t="shared" si="82"/>
        <v>0</v>
      </c>
      <c r="I305" s="8">
        <f t="shared" si="83"/>
        <v>0</v>
      </c>
      <c r="J305" s="3"/>
      <c r="K305" s="3"/>
    </row>
    <row r="306" spans="1:11">
      <c r="A306" s="1" t="s">
        <v>182</v>
      </c>
      <c r="B306" s="1" t="s">
        <v>57</v>
      </c>
      <c r="C306" s="8">
        <v>18</v>
      </c>
      <c r="D306" s="8"/>
      <c r="E306" s="8">
        <f t="shared" si="80"/>
        <v>0</v>
      </c>
      <c r="F306" s="8"/>
      <c r="G306" s="8">
        <f t="shared" si="81"/>
        <v>0</v>
      </c>
      <c r="H306" s="8">
        <f t="shared" si="82"/>
        <v>0</v>
      </c>
      <c r="I306" s="8">
        <f t="shared" si="83"/>
        <v>0</v>
      </c>
      <c r="J306" s="3"/>
      <c r="K306" s="3"/>
    </row>
    <row r="307" spans="1:11">
      <c r="A307" s="1" t="s">
        <v>183</v>
      </c>
      <c r="B307" s="1" t="s">
        <v>57</v>
      </c>
      <c r="C307" s="8">
        <v>46</v>
      </c>
      <c r="D307" s="8"/>
      <c r="E307" s="8">
        <f t="shared" si="80"/>
        <v>0</v>
      </c>
      <c r="F307" s="8"/>
      <c r="G307" s="8">
        <f t="shared" si="81"/>
        <v>0</v>
      </c>
      <c r="H307" s="8">
        <f t="shared" si="82"/>
        <v>0</v>
      </c>
      <c r="I307" s="8">
        <f t="shared" si="83"/>
        <v>0</v>
      </c>
      <c r="J307" s="3"/>
      <c r="K307" s="3"/>
    </row>
    <row r="308" spans="1:11">
      <c r="A308" s="1" t="s">
        <v>184</v>
      </c>
      <c r="B308" s="1" t="s">
        <v>57</v>
      </c>
      <c r="C308" s="8">
        <v>19</v>
      </c>
      <c r="D308" s="8"/>
      <c r="E308" s="8">
        <f t="shared" si="80"/>
        <v>0</v>
      </c>
      <c r="F308" s="8"/>
      <c r="G308" s="8">
        <f t="shared" si="81"/>
        <v>0</v>
      </c>
      <c r="H308" s="8">
        <f t="shared" si="82"/>
        <v>0</v>
      </c>
      <c r="I308" s="8">
        <f t="shared" si="83"/>
        <v>0</v>
      </c>
      <c r="J308" s="24"/>
      <c r="K308" s="3"/>
    </row>
    <row r="309" spans="1:11">
      <c r="A309" s="20" t="s">
        <v>185</v>
      </c>
      <c r="B309" s="20" t="s">
        <v>57</v>
      </c>
      <c r="C309" s="21">
        <v>10</v>
      </c>
      <c r="D309" s="21"/>
      <c r="E309" s="21">
        <f t="shared" si="80"/>
        <v>0</v>
      </c>
      <c r="F309" s="21"/>
      <c r="G309" s="21">
        <f t="shared" si="81"/>
        <v>0</v>
      </c>
      <c r="H309" s="21">
        <f t="shared" si="82"/>
        <v>0</v>
      </c>
      <c r="I309" s="22">
        <f t="shared" si="83"/>
        <v>0</v>
      </c>
      <c r="J309" s="26"/>
      <c r="K309" s="23"/>
    </row>
    <row r="310" spans="1:11">
      <c r="A310" s="20" t="s">
        <v>186</v>
      </c>
      <c r="B310" s="20" t="s">
        <v>57</v>
      </c>
      <c r="C310" s="21">
        <v>30</v>
      </c>
      <c r="D310" s="21"/>
      <c r="E310" s="21">
        <f t="shared" si="80"/>
        <v>0</v>
      </c>
      <c r="F310" s="21"/>
      <c r="G310" s="21">
        <f t="shared" si="81"/>
        <v>0</v>
      </c>
      <c r="H310" s="21">
        <f t="shared" si="82"/>
        <v>0</v>
      </c>
      <c r="I310" s="22">
        <f t="shared" si="83"/>
        <v>0</v>
      </c>
      <c r="J310" s="26"/>
      <c r="K310" s="23"/>
    </row>
    <row r="311" spans="1:11">
      <c r="A311" s="20" t="s">
        <v>187</v>
      </c>
      <c r="B311" s="20" t="s">
        <v>57</v>
      </c>
      <c r="C311" s="21">
        <v>10</v>
      </c>
      <c r="D311" s="21"/>
      <c r="E311" s="21">
        <f t="shared" si="80"/>
        <v>0</v>
      </c>
      <c r="F311" s="21"/>
      <c r="G311" s="21">
        <f t="shared" si="81"/>
        <v>0</v>
      </c>
      <c r="H311" s="21">
        <f t="shared" si="82"/>
        <v>0</v>
      </c>
      <c r="I311" s="22">
        <f t="shared" si="83"/>
        <v>0</v>
      </c>
      <c r="J311" s="26"/>
      <c r="K311" s="23"/>
    </row>
    <row r="312" spans="1:11">
      <c r="A312" s="20" t="s">
        <v>188</v>
      </c>
      <c r="B312" s="20" t="s">
        <v>57</v>
      </c>
      <c r="C312" s="21">
        <v>4</v>
      </c>
      <c r="D312" s="21"/>
      <c r="E312" s="21">
        <f t="shared" si="80"/>
        <v>0</v>
      </c>
      <c r="F312" s="21"/>
      <c r="G312" s="21">
        <f t="shared" si="81"/>
        <v>0</v>
      </c>
      <c r="H312" s="21">
        <f t="shared" si="82"/>
        <v>0</v>
      </c>
      <c r="I312" s="22">
        <f t="shared" si="83"/>
        <v>0</v>
      </c>
      <c r="J312" s="26"/>
      <c r="K312" s="23"/>
    </row>
    <row r="313" spans="1:11">
      <c r="A313" s="20" t="s">
        <v>189</v>
      </c>
      <c r="B313" s="20" t="s">
        <v>57</v>
      </c>
      <c r="C313" s="21">
        <v>12</v>
      </c>
      <c r="D313" s="21"/>
      <c r="E313" s="21">
        <f t="shared" si="80"/>
        <v>0</v>
      </c>
      <c r="F313" s="21"/>
      <c r="G313" s="21">
        <f t="shared" si="81"/>
        <v>0</v>
      </c>
      <c r="H313" s="21">
        <f t="shared" si="82"/>
        <v>0</v>
      </c>
      <c r="I313" s="22">
        <f t="shared" si="83"/>
        <v>0</v>
      </c>
      <c r="J313" s="26"/>
      <c r="K313" s="23"/>
    </row>
    <row r="314" spans="1:11">
      <c r="A314" s="1" t="s">
        <v>190</v>
      </c>
      <c r="B314" s="1" t="s">
        <v>57</v>
      </c>
      <c r="C314" s="8">
        <v>48</v>
      </c>
      <c r="D314" s="8"/>
      <c r="E314" s="8">
        <f t="shared" si="80"/>
        <v>0</v>
      </c>
      <c r="F314" s="8"/>
      <c r="G314" s="8">
        <f t="shared" si="81"/>
        <v>0</v>
      </c>
      <c r="H314" s="8">
        <f t="shared" si="82"/>
        <v>0</v>
      </c>
      <c r="I314" s="8">
        <f t="shared" si="83"/>
        <v>0</v>
      </c>
      <c r="J314" s="25"/>
      <c r="K314" s="3"/>
    </row>
    <row r="315" spans="1:11">
      <c r="A315" s="1" t="s">
        <v>191</v>
      </c>
      <c r="B315" s="1" t="s">
        <v>57</v>
      </c>
      <c r="C315" s="8">
        <v>1</v>
      </c>
      <c r="D315" s="8"/>
      <c r="E315" s="8">
        <f t="shared" si="80"/>
        <v>0</v>
      </c>
      <c r="F315" s="8"/>
      <c r="G315" s="8">
        <f t="shared" si="81"/>
        <v>0</v>
      </c>
      <c r="H315" s="8">
        <f t="shared" si="82"/>
        <v>0</v>
      </c>
      <c r="I315" s="8">
        <f t="shared" si="83"/>
        <v>0</v>
      </c>
      <c r="J315" s="3"/>
      <c r="K315" s="3"/>
    </row>
    <row r="316" spans="1:11">
      <c r="A316" s="1" t="s">
        <v>192</v>
      </c>
      <c r="B316" s="1" t="s">
        <v>57</v>
      </c>
      <c r="C316" s="8">
        <v>7</v>
      </c>
      <c r="D316" s="8"/>
      <c r="E316" s="8">
        <f t="shared" si="80"/>
        <v>0</v>
      </c>
      <c r="F316" s="8"/>
      <c r="G316" s="8">
        <f t="shared" si="81"/>
        <v>0</v>
      </c>
      <c r="H316" s="8">
        <f t="shared" si="82"/>
        <v>0</v>
      </c>
      <c r="I316" s="8">
        <f t="shared" si="83"/>
        <v>0</v>
      </c>
      <c r="J316" s="3"/>
      <c r="K316" s="3"/>
    </row>
    <row r="317" spans="1:11">
      <c r="A317" s="1" t="s">
        <v>193</v>
      </c>
      <c r="B317" s="1" t="s">
        <v>57</v>
      </c>
      <c r="C317" s="8">
        <v>1</v>
      </c>
      <c r="D317" s="8"/>
      <c r="E317" s="8">
        <f t="shared" si="80"/>
        <v>0</v>
      </c>
      <c r="F317" s="8"/>
      <c r="G317" s="8">
        <f t="shared" si="81"/>
        <v>0</v>
      </c>
      <c r="H317" s="8">
        <f t="shared" si="82"/>
        <v>0</v>
      </c>
      <c r="I317" s="8">
        <f t="shared" si="83"/>
        <v>0</v>
      </c>
      <c r="J317" s="3"/>
      <c r="K317" s="3"/>
    </row>
    <row r="318" spans="1:11">
      <c r="A318" s="1" t="s">
        <v>194</v>
      </c>
      <c r="B318" s="1" t="s">
        <v>57</v>
      </c>
      <c r="C318" s="8">
        <v>10</v>
      </c>
      <c r="D318" s="8"/>
      <c r="E318" s="8">
        <f t="shared" si="80"/>
        <v>0</v>
      </c>
      <c r="F318" s="8"/>
      <c r="G318" s="8">
        <f t="shared" si="81"/>
        <v>0</v>
      </c>
      <c r="H318" s="8">
        <f t="shared" si="82"/>
        <v>0</v>
      </c>
      <c r="I318" s="8">
        <f t="shared" si="83"/>
        <v>0</v>
      </c>
      <c r="J318" s="24"/>
      <c r="K318" s="3"/>
    </row>
    <row r="319" spans="1:11">
      <c r="A319" s="20" t="s">
        <v>195</v>
      </c>
      <c r="B319" s="20" t="s">
        <v>57</v>
      </c>
      <c r="C319" s="21">
        <v>629</v>
      </c>
      <c r="D319" s="21"/>
      <c r="E319" s="21">
        <f t="shared" si="80"/>
        <v>0</v>
      </c>
      <c r="F319" s="21"/>
      <c r="G319" s="21">
        <f t="shared" si="81"/>
        <v>0</v>
      </c>
      <c r="H319" s="21">
        <f t="shared" si="82"/>
        <v>0</v>
      </c>
      <c r="I319" s="22">
        <f t="shared" si="83"/>
        <v>0</v>
      </c>
      <c r="J319" s="26"/>
      <c r="K319" s="23"/>
    </row>
    <row r="320" spans="1:11">
      <c r="A320" s="20" t="s">
        <v>196</v>
      </c>
      <c r="B320" s="20" t="s">
        <v>57</v>
      </c>
      <c r="C320" s="21">
        <v>178</v>
      </c>
      <c r="D320" s="21"/>
      <c r="E320" s="21">
        <f t="shared" si="80"/>
        <v>0</v>
      </c>
      <c r="F320" s="21"/>
      <c r="G320" s="21">
        <f t="shared" si="81"/>
        <v>0</v>
      </c>
      <c r="H320" s="21">
        <f t="shared" si="82"/>
        <v>0</v>
      </c>
      <c r="I320" s="22">
        <f t="shared" si="83"/>
        <v>0</v>
      </c>
      <c r="J320" s="26"/>
      <c r="K320" s="23"/>
    </row>
    <row r="321" spans="1:11">
      <c r="A321" s="20" t="s">
        <v>197</v>
      </c>
      <c r="B321" s="20" t="s">
        <v>57</v>
      </c>
      <c r="C321" s="21">
        <v>18</v>
      </c>
      <c r="D321" s="21"/>
      <c r="E321" s="21">
        <f t="shared" si="80"/>
        <v>0</v>
      </c>
      <c r="F321" s="21"/>
      <c r="G321" s="21">
        <f t="shared" si="81"/>
        <v>0</v>
      </c>
      <c r="H321" s="21">
        <f t="shared" si="82"/>
        <v>0</v>
      </c>
      <c r="I321" s="22">
        <f t="shared" si="83"/>
        <v>0</v>
      </c>
      <c r="J321" s="26"/>
      <c r="K321" s="23"/>
    </row>
    <row r="322" spans="1:11">
      <c r="A322" s="20" t="s">
        <v>198</v>
      </c>
      <c r="B322" s="20" t="s">
        <v>57</v>
      </c>
      <c r="C322" s="21">
        <v>6</v>
      </c>
      <c r="D322" s="21"/>
      <c r="E322" s="21">
        <f t="shared" si="80"/>
        <v>0</v>
      </c>
      <c r="F322" s="21"/>
      <c r="G322" s="21">
        <f t="shared" si="81"/>
        <v>0</v>
      </c>
      <c r="H322" s="21">
        <f t="shared" si="82"/>
        <v>0</v>
      </c>
      <c r="I322" s="22">
        <f t="shared" si="83"/>
        <v>0</v>
      </c>
      <c r="J322" s="26"/>
      <c r="K322" s="23"/>
    </row>
    <row r="323" spans="1:11">
      <c r="A323" s="20" t="s">
        <v>199</v>
      </c>
      <c r="B323" s="20" t="s">
        <v>57</v>
      </c>
      <c r="C323" s="21">
        <v>6</v>
      </c>
      <c r="D323" s="21"/>
      <c r="E323" s="21">
        <f t="shared" si="80"/>
        <v>0</v>
      </c>
      <c r="F323" s="21"/>
      <c r="G323" s="21">
        <f t="shared" si="81"/>
        <v>0</v>
      </c>
      <c r="H323" s="21">
        <f t="shared" si="82"/>
        <v>0</v>
      </c>
      <c r="I323" s="22">
        <f t="shared" si="83"/>
        <v>0</v>
      </c>
      <c r="J323" s="26"/>
      <c r="K323" s="23"/>
    </row>
    <row r="324" spans="1:11">
      <c r="A324" s="1" t="s">
        <v>200</v>
      </c>
      <c r="B324" s="1" t="s">
        <v>57</v>
      </c>
      <c r="C324" s="8">
        <v>2</v>
      </c>
      <c r="D324" s="8"/>
      <c r="E324" s="8">
        <f t="shared" si="80"/>
        <v>0</v>
      </c>
      <c r="F324" s="8"/>
      <c r="G324" s="8">
        <f t="shared" si="81"/>
        <v>0</v>
      </c>
      <c r="H324" s="8">
        <f t="shared" si="82"/>
        <v>0</v>
      </c>
      <c r="I324" s="8">
        <f t="shared" si="83"/>
        <v>0</v>
      </c>
      <c r="J324" s="25"/>
      <c r="K324" s="3"/>
    </row>
    <row r="325" spans="1:11">
      <c r="A325" s="1" t="s">
        <v>201</v>
      </c>
      <c r="B325" s="1" t="s">
        <v>57</v>
      </c>
      <c r="C325" s="8">
        <v>17</v>
      </c>
      <c r="D325" s="8"/>
      <c r="E325" s="8">
        <f t="shared" si="80"/>
        <v>0</v>
      </c>
      <c r="F325" s="8"/>
      <c r="G325" s="8">
        <f t="shared" si="81"/>
        <v>0</v>
      </c>
      <c r="H325" s="8">
        <f t="shared" si="82"/>
        <v>0</v>
      </c>
      <c r="I325" s="8">
        <f t="shared" si="83"/>
        <v>0</v>
      </c>
      <c r="J325" s="3"/>
      <c r="K325" s="3"/>
    </row>
    <row r="326" spans="1:11">
      <c r="A326" s="1" t="s">
        <v>202</v>
      </c>
      <c r="B326" s="1" t="s">
        <v>57</v>
      </c>
      <c r="C326" s="8">
        <v>2</v>
      </c>
      <c r="D326" s="8"/>
      <c r="E326" s="8">
        <f t="shared" si="80"/>
        <v>0</v>
      </c>
      <c r="F326" s="8"/>
      <c r="G326" s="8">
        <f t="shared" si="81"/>
        <v>0</v>
      </c>
      <c r="H326" s="8">
        <f t="shared" si="82"/>
        <v>0</v>
      </c>
      <c r="I326" s="8">
        <f t="shared" si="83"/>
        <v>0</v>
      </c>
      <c r="J326" s="3"/>
      <c r="K326" s="3"/>
    </row>
    <row r="327" spans="1:11">
      <c r="A327" s="1" t="s">
        <v>203</v>
      </c>
      <c r="B327" s="1" t="s">
        <v>57</v>
      </c>
      <c r="C327" s="8">
        <v>1</v>
      </c>
      <c r="D327" s="8"/>
      <c r="E327" s="8">
        <f t="shared" si="80"/>
        <v>0</v>
      </c>
      <c r="F327" s="8"/>
      <c r="G327" s="8">
        <f t="shared" si="81"/>
        <v>0</v>
      </c>
      <c r="H327" s="8">
        <f t="shared" si="82"/>
        <v>0</v>
      </c>
      <c r="I327" s="8">
        <f t="shared" si="83"/>
        <v>0</v>
      </c>
      <c r="J327" s="3"/>
      <c r="K327" s="3"/>
    </row>
    <row r="328" spans="1:11">
      <c r="A328" s="1" t="s">
        <v>204</v>
      </c>
      <c r="B328" s="1" t="s">
        <v>57</v>
      </c>
      <c r="C328" s="8">
        <v>1</v>
      </c>
      <c r="D328" s="8"/>
      <c r="E328" s="8">
        <f t="shared" si="80"/>
        <v>0</v>
      </c>
      <c r="F328" s="8"/>
      <c r="G328" s="8">
        <f t="shared" si="81"/>
        <v>0</v>
      </c>
      <c r="H328" s="8">
        <f t="shared" si="82"/>
        <v>0</v>
      </c>
      <c r="I328" s="8">
        <f t="shared" si="83"/>
        <v>0</v>
      </c>
      <c r="J328" s="3"/>
      <c r="K328" s="3"/>
    </row>
    <row r="329" spans="1:11">
      <c r="A329" s="9" t="s">
        <v>205</v>
      </c>
      <c r="B329" s="9" t="s">
        <v>12</v>
      </c>
      <c r="C329" s="10"/>
      <c r="D329" s="10"/>
      <c r="E329" s="10"/>
      <c r="F329" s="10"/>
      <c r="G329" s="10"/>
      <c r="H329" s="10"/>
      <c r="I329" s="10"/>
      <c r="J329" s="24"/>
      <c r="K329" s="3"/>
    </row>
    <row r="330" spans="1:11">
      <c r="A330" s="20" t="s">
        <v>206</v>
      </c>
      <c r="B330" s="20" t="s">
        <v>57</v>
      </c>
      <c r="C330" s="21">
        <v>12</v>
      </c>
      <c r="D330" s="21"/>
      <c r="E330" s="21">
        <f t="shared" ref="E330:E354" si="84">C330*D330</f>
        <v>0</v>
      </c>
      <c r="F330" s="21"/>
      <c r="G330" s="21">
        <f t="shared" ref="G330:G354" si="85">C330*F330</f>
        <v>0</v>
      </c>
      <c r="H330" s="21">
        <f t="shared" ref="H330:H354" si="86">D330+F330</f>
        <v>0</v>
      </c>
      <c r="I330" s="22">
        <f t="shared" ref="I330:I354" si="87">E330+G330</f>
        <v>0</v>
      </c>
      <c r="J330" s="26"/>
      <c r="K330" s="23"/>
    </row>
    <row r="331" spans="1:11">
      <c r="A331" s="20" t="s">
        <v>207</v>
      </c>
      <c r="B331" s="20" t="s">
        <v>57</v>
      </c>
      <c r="C331" s="21">
        <v>14</v>
      </c>
      <c r="D331" s="21"/>
      <c r="E331" s="21">
        <f t="shared" si="84"/>
        <v>0</v>
      </c>
      <c r="F331" s="21"/>
      <c r="G331" s="21">
        <f t="shared" si="85"/>
        <v>0</v>
      </c>
      <c r="H331" s="21">
        <f t="shared" si="86"/>
        <v>0</v>
      </c>
      <c r="I331" s="22">
        <f t="shared" si="87"/>
        <v>0</v>
      </c>
      <c r="J331" s="26"/>
      <c r="K331" s="23"/>
    </row>
    <row r="332" spans="1:11">
      <c r="A332" s="20" t="s">
        <v>208</v>
      </c>
      <c r="B332" s="20" t="s">
        <v>57</v>
      </c>
      <c r="C332" s="21">
        <v>3</v>
      </c>
      <c r="D332" s="21"/>
      <c r="E332" s="21">
        <f t="shared" si="84"/>
        <v>0</v>
      </c>
      <c r="F332" s="21"/>
      <c r="G332" s="21">
        <f t="shared" si="85"/>
        <v>0</v>
      </c>
      <c r="H332" s="21">
        <f t="shared" si="86"/>
        <v>0</v>
      </c>
      <c r="I332" s="22">
        <f t="shared" si="87"/>
        <v>0</v>
      </c>
      <c r="J332" s="26"/>
      <c r="K332" s="23"/>
    </row>
    <row r="333" spans="1:11">
      <c r="A333" s="20" t="s">
        <v>209</v>
      </c>
      <c r="B333" s="20" t="s">
        <v>57</v>
      </c>
      <c r="C333" s="21">
        <v>35</v>
      </c>
      <c r="D333" s="21"/>
      <c r="E333" s="21">
        <f t="shared" si="84"/>
        <v>0</v>
      </c>
      <c r="F333" s="21"/>
      <c r="G333" s="21">
        <f t="shared" si="85"/>
        <v>0</v>
      </c>
      <c r="H333" s="21">
        <f t="shared" si="86"/>
        <v>0</v>
      </c>
      <c r="I333" s="22">
        <f t="shared" si="87"/>
        <v>0</v>
      </c>
      <c r="J333" s="26"/>
      <c r="K333" s="23"/>
    </row>
    <row r="334" spans="1:11">
      <c r="A334" s="20" t="s">
        <v>210</v>
      </c>
      <c r="B334" s="20" t="s">
        <v>57</v>
      </c>
      <c r="C334" s="21">
        <v>15</v>
      </c>
      <c r="D334" s="21"/>
      <c r="E334" s="21">
        <f t="shared" si="84"/>
        <v>0</v>
      </c>
      <c r="F334" s="21"/>
      <c r="G334" s="21">
        <f t="shared" si="85"/>
        <v>0</v>
      </c>
      <c r="H334" s="21">
        <f t="shared" si="86"/>
        <v>0</v>
      </c>
      <c r="I334" s="22">
        <f t="shared" si="87"/>
        <v>0</v>
      </c>
      <c r="J334" s="26"/>
      <c r="K334" s="23"/>
    </row>
    <row r="335" spans="1:11">
      <c r="A335" s="20" t="s">
        <v>211</v>
      </c>
      <c r="B335" s="20" t="s">
        <v>57</v>
      </c>
      <c r="C335" s="21">
        <v>103</v>
      </c>
      <c r="D335" s="21"/>
      <c r="E335" s="21">
        <f t="shared" si="84"/>
        <v>0</v>
      </c>
      <c r="F335" s="21"/>
      <c r="G335" s="21">
        <f t="shared" si="85"/>
        <v>0</v>
      </c>
      <c r="H335" s="21">
        <f t="shared" si="86"/>
        <v>0</v>
      </c>
      <c r="I335" s="22">
        <f t="shared" si="87"/>
        <v>0</v>
      </c>
      <c r="J335" s="26"/>
      <c r="K335" s="23"/>
    </row>
    <row r="336" spans="1:11">
      <c r="A336" s="20" t="s">
        <v>212</v>
      </c>
      <c r="B336" s="20" t="s">
        <v>57</v>
      </c>
      <c r="C336" s="21">
        <v>38</v>
      </c>
      <c r="D336" s="21"/>
      <c r="E336" s="21">
        <f t="shared" si="84"/>
        <v>0</v>
      </c>
      <c r="F336" s="21"/>
      <c r="G336" s="21">
        <f t="shared" si="85"/>
        <v>0</v>
      </c>
      <c r="H336" s="21">
        <f t="shared" si="86"/>
        <v>0</v>
      </c>
      <c r="I336" s="22">
        <f t="shared" si="87"/>
        <v>0</v>
      </c>
      <c r="J336" s="26"/>
      <c r="K336" s="23"/>
    </row>
    <row r="337" spans="1:11">
      <c r="A337" s="20" t="s">
        <v>213</v>
      </c>
      <c r="B337" s="20" t="s">
        <v>57</v>
      </c>
      <c r="C337" s="21">
        <v>3</v>
      </c>
      <c r="D337" s="21"/>
      <c r="E337" s="21">
        <f t="shared" si="84"/>
        <v>0</v>
      </c>
      <c r="F337" s="21"/>
      <c r="G337" s="21">
        <f t="shared" si="85"/>
        <v>0</v>
      </c>
      <c r="H337" s="21">
        <f t="shared" si="86"/>
        <v>0</v>
      </c>
      <c r="I337" s="22">
        <f t="shared" si="87"/>
        <v>0</v>
      </c>
      <c r="J337" s="26"/>
      <c r="K337" s="23"/>
    </row>
    <row r="338" spans="1:11">
      <c r="A338" s="20" t="s">
        <v>214</v>
      </c>
      <c r="B338" s="20" t="s">
        <v>57</v>
      </c>
      <c r="C338" s="21">
        <v>15</v>
      </c>
      <c r="D338" s="21"/>
      <c r="E338" s="21">
        <f t="shared" si="84"/>
        <v>0</v>
      </c>
      <c r="F338" s="21"/>
      <c r="G338" s="21">
        <f t="shared" si="85"/>
        <v>0</v>
      </c>
      <c r="H338" s="21">
        <f t="shared" si="86"/>
        <v>0</v>
      </c>
      <c r="I338" s="22">
        <f t="shared" si="87"/>
        <v>0</v>
      </c>
      <c r="J338" s="26"/>
      <c r="K338" s="23"/>
    </row>
    <row r="339" spans="1:11">
      <c r="A339" s="20" t="s">
        <v>215</v>
      </c>
      <c r="B339" s="20" t="s">
        <v>57</v>
      </c>
      <c r="C339" s="21">
        <v>2</v>
      </c>
      <c r="D339" s="21"/>
      <c r="E339" s="21">
        <f t="shared" si="84"/>
        <v>0</v>
      </c>
      <c r="F339" s="21"/>
      <c r="G339" s="21">
        <f t="shared" si="85"/>
        <v>0</v>
      </c>
      <c r="H339" s="21">
        <f t="shared" si="86"/>
        <v>0</v>
      </c>
      <c r="I339" s="22">
        <f t="shared" si="87"/>
        <v>0</v>
      </c>
      <c r="J339" s="26"/>
      <c r="K339" s="23"/>
    </row>
    <row r="340" spans="1:11">
      <c r="A340" s="20" t="s">
        <v>216</v>
      </c>
      <c r="B340" s="20" t="s">
        <v>57</v>
      </c>
      <c r="C340" s="21">
        <v>2</v>
      </c>
      <c r="D340" s="21"/>
      <c r="E340" s="21">
        <f t="shared" si="84"/>
        <v>0</v>
      </c>
      <c r="F340" s="21"/>
      <c r="G340" s="21">
        <f t="shared" si="85"/>
        <v>0</v>
      </c>
      <c r="H340" s="21">
        <f t="shared" si="86"/>
        <v>0</v>
      </c>
      <c r="I340" s="22">
        <f t="shared" si="87"/>
        <v>0</v>
      </c>
      <c r="J340" s="26"/>
      <c r="K340" s="23"/>
    </row>
    <row r="341" spans="1:11">
      <c r="A341" s="20" t="s">
        <v>217</v>
      </c>
      <c r="B341" s="20" t="s">
        <v>57</v>
      </c>
      <c r="C341" s="21">
        <v>60</v>
      </c>
      <c r="D341" s="21"/>
      <c r="E341" s="21">
        <f t="shared" si="84"/>
        <v>0</v>
      </c>
      <c r="F341" s="21"/>
      <c r="G341" s="21">
        <f t="shared" si="85"/>
        <v>0</v>
      </c>
      <c r="H341" s="21">
        <f t="shared" si="86"/>
        <v>0</v>
      </c>
      <c r="I341" s="22">
        <f t="shared" si="87"/>
        <v>0</v>
      </c>
      <c r="J341" s="26"/>
      <c r="K341" s="23"/>
    </row>
    <row r="342" spans="1:11">
      <c r="A342" s="20" t="s">
        <v>218</v>
      </c>
      <c r="B342" s="20" t="s">
        <v>57</v>
      </c>
      <c r="C342" s="21">
        <v>11</v>
      </c>
      <c r="D342" s="21"/>
      <c r="E342" s="21">
        <f t="shared" si="84"/>
        <v>0</v>
      </c>
      <c r="F342" s="21"/>
      <c r="G342" s="21">
        <f t="shared" si="85"/>
        <v>0</v>
      </c>
      <c r="H342" s="21">
        <f t="shared" si="86"/>
        <v>0</v>
      </c>
      <c r="I342" s="22">
        <f t="shared" si="87"/>
        <v>0</v>
      </c>
      <c r="J342" s="26"/>
      <c r="K342" s="23"/>
    </row>
    <row r="343" spans="1:11">
      <c r="A343" s="20" t="s">
        <v>219</v>
      </c>
      <c r="B343" s="20" t="s">
        <v>57</v>
      </c>
      <c r="C343" s="21">
        <v>4</v>
      </c>
      <c r="D343" s="21"/>
      <c r="E343" s="21">
        <f t="shared" si="84"/>
        <v>0</v>
      </c>
      <c r="F343" s="21"/>
      <c r="G343" s="21">
        <f t="shared" si="85"/>
        <v>0</v>
      </c>
      <c r="H343" s="21">
        <f t="shared" si="86"/>
        <v>0</v>
      </c>
      <c r="I343" s="22">
        <f t="shared" si="87"/>
        <v>0</v>
      </c>
      <c r="J343" s="26"/>
      <c r="K343" s="23"/>
    </row>
    <row r="344" spans="1:11">
      <c r="A344" s="20" t="s">
        <v>220</v>
      </c>
      <c r="B344" s="20" t="s">
        <v>57</v>
      </c>
      <c r="C344" s="21">
        <v>5</v>
      </c>
      <c r="D344" s="21"/>
      <c r="E344" s="21">
        <f t="shared" si="84"/>
        <v>0</v>
      </c>
      <c r="F344" s="21"/>
      <c r="G344" s="21">
        <f t="shared" si="85"/>
        <v>0</v>
      </c>
      <c r="H344" s="21">
        <f t="shared" si="86"/>
        <v>0</v>
      </c>
      <c r="I344" s="22">
        <f t="shared" si="87"/>
        <v>0</v>
      </c>
      <c r="J344" s="26"/>
      <c r="K344" s="23"/>
    </row>
    <row r="345" spans="1:11">
      <c r="A345" s="20" t="s">
        <v>221</v>
      </c>
      <c r="B345" s="20" t="s">
        <v>57</v>
      </c>
      <c r="C345" s="21">
        <v>135</v>
      </c>
      <c r="D345" s="21"/>
      <c r="E345" s="21">
        <f t="shared" si="84"/>
        <v>0</v>
      </c>
      <c r="F345" s="21"/>
      <c r="G345" s="21">
        <f t="shared" si="85"/>
        <v>0</v>
      </c>
      <c r="H345" s="21">
        <f t="shared" si="86"/>
        <v>0</v>
      </c>
      <c r="I345" s="22">
        <f t="shared" si="87"/>
        <v>0</v>
      </c>
      <c r="J345" s="26"/>
      <c r="K345" s="23"/>
    </row>
    <row r="346" spans="1:11">
      <c r="A346" s="20" t="s">
        <v>222</v>
      </c>
      <c r="B346" s="20" t="s">
        <v>57</v>
      </c>
      <c r="C346" s="21">
        <v>3</v>
      </c>
      <c r="D346" s="21"/>
      <c r="E346" s="21">
        <f t="shared" si="84"/>
        <v>0</v>
      </c>
      <c r="F346" s="21"/>
      <c r="G346" s="21">
        <f t="shared" si="85"/>
        <v>0</v>
      </c>
      <c r="H346" s="21">
        <f t="shared" si="86"/>
        <v>0</v>
      </c>
      <c r="I346" s="22">
        <f t="shared" si="87"/>
        <v>0</v>
      </c>
      <c r="J346" s="26"/>
      <c r="K346" s="23"/>
    </row>
    <row r="347" spans="1:11">
      <c r="A347" s="20" t="s">
        <v>223</v>
      </c>
      <c r="B347" s="20" t="s">
        <v>12</v>
      </c>
      <c r="C347" s="21">
        <v>8</v>
      </c>
      <c r="D347" s="21"/>
      <c r="E347" s="21">
        <f t="shared" si="84"/>
        <v>0</v>
      </c>
      <c r="F347" s="21"/>
      <c r="G347" s="21">
        <f t="shared" si="85"/>
        <v>0</v>
      </c>
      <c r="H347" s="21">
        <f t="shared" si="86"/>
        <v>0</v>
      </c>
      <c r="I347" s="22">
        <f t="shared" si="87"/>
        <v>0</v>
      </c>
      <c r="J347" s="26"/>
      <c r="K347" s="23"/>
    </row>
    <row r="348" spans="1:11">
      <c r="A348" s="20" t="s">
        <v>224</v>
      </c>
      <c r="B348" s="20" t="s">
        <v>57</v>
      </c>
      <c r="C348" s="21">
        <v>4</v>
      </c>
      <c r="D348" s="21"/>
      <c r="E348" s="21">
        <f t="shared" si="84"/>
        <v>0</v>
      </c>
      <c r="F348" s="21"/>
      <c r="G348" s="21">
        <f t="shared" si="85"/>
        <v>0</v>
      </c>
      <c r="H348" s="21">
        <f t="shared" si="86"/>
        <v>0</v>
      </c>
      <c r="I348" s="22">
        <f t="shared" si="87"/>
        <v>0</v>
      </c>
      <c r="J348" s="26"/>
      <c r="K348" s="23"/>
    </row>
    <row r="349" spans="1:11">
      <c r="A349" s="20" t="s">
        <v>225</v>
      </c>
      <c r="B349" s="20" t="s">
        <v>57</v>
      </c>
      <c r="C349" s="21">
        <v>9</v>
      </c>
      <c r="D349" s="21"/>
      <c r="E349" s="21">
        <f t="shared" si="84"/>
        <v>0</v>
      </c>
      <c r="F349" s="21"/>
      <c r="G349" s="21">
        <f t="shared" si="85"/>
        <v>0</v>
      </c>
      <c r="H349" s="21">
        <f t="shared" si="86"/>
        <v>0</v>
      </c>
      <c r="I349" s="22">
        <f t="shared" si="87"/>
        <v>0</v>
      </c>
      <c r="J349" s="26"/>
      <c r="K349" s="23"/>
    </row>
    <row r="350" spans="1:11">
      <c r="A350" s="20" t="s">
        <v>226</v>
      </c>
      <c r="B350" s="20" t="s">
        <v>57</v>
      </c>
      <c r="C350" s="21">
        <v>2</v>
      </c>
      <c r="D350" s="21"/>
      <c r="E350" s="21">
        <f t="shared" si="84"/>
        <v>0</v>
      </c>
      <c r="F350" s="21"/>
      <c r="G350" s="21">
        <f t="shared" si="85"/>
        <v>0</v>
      </c>
      <c r="H350" s="21">
        <f t="shared" si="86"/>
        <v>0</v>
      </c>
      <c r="I350" s="22">
        <f t="shared" si="87"/>
        <v>0</v>
      </c>
      <c r="J350" s="26"/>
      <c r="K350" s="23"/>
    </row>
    <row r="351" spans="1:11">
      <c r="A351" s="20" t="s">
        <v>227</v>
      </c>
      <c r="B351" s="20" t="s">
        <v>57</v>
      </c>
      <c r="C351" s="21">
        <v>11</v>
      </c>
      <c r="D351" s="21"/>
      <c r="E351" s="21">
        <f t="shared" si="84"/>
        <v>0</v>
      </c>
      <c r="F351" s="21"/>
      <c r="G351" s="21">
        <f t="shared" si="85"/>
        <v>0</v>
      </c>
      <c r="H351" s="21">
        <f t="shared" si="86"/>
        <v>0</v>
      </c>
      <c r="I351" s="22">
        <f t="shared" si="87"/>
        <v>0</v>
      </c>
      <c r="J351" s="26"/>
      <c r="K351" s="23"/>
    </row>
    <row r="352" spans="1:11">
      <c r="A352" s="20" t="s">
        <v>228</v>
      </c>
      <c r="B352" s="20" t="s">
        <v>57</v>
      </c>
      <c r="C352" s="21">
        <v>9</v>
      </c>
      <c r="D352" s="21"/>
      <c r="E352" s="21">
        <f t="shared" si="84"/>
        <v>0</v>
      </c>
      <c r="F352" s="21"/>
      <c r="G352" s="21">
        <f t="shared" si="85"/>
        <v>0</v>
      </c>
      <c r="H352" s="21">
        <f t="shared" si="86"/>
        <v>0</v>
      </c>
      <c r="I352" s="22">
        <f t="shared" si="87"/>
        <v>0</v>
      </c>
      <c r="J352" s="26"/>
      <c r="K352" s="23"/>
    </row>
    <row r="353" spans="1:11">
      <c r="A353" s="20" t="s">
        <v>229</v>
      </c>
      <c r="B353" s="20" t="s">
        <v>57</v>
      </c>
      <c r="C353" s="21">
        <v>35</v>
      </c>
      <c r="D353" s="21"/>
      <c r="E353" s="21">
        <f t="shared" si="84"/>
        <v>0</v>
      </c>
      <c r="F353" s="21"/>
      <c r="G353" s="21">
        <f t="shared" si="85"/>
        <v>0</v>
      </c>
      <c r="H353" s="21">
        <f t="shared" si="86"/>
        <v>0</v>
      </c>
      <c r="I353" s="22">
        <f t="shared" si="87"/>
        <v>0</v>
      </c>
      <c r="J353" s="26"/>
      <c r="K353" s="23"/>
    </row>
    <row r="354" spans="1:11">
      <c r="A354" s="20" t="s">
        <v>230</v>
      </c>
      <c r="B354" s="20" t="s">
        <v>57</v>
      </c>
      <c r="C354" s="21">
        <v>6</v>
      </c>
      <c r="D354" s="21"/>
      <c r="E354" s="21">
        <f t="shared" si="84"/>
        <v>0</v>
      </c>
      <c r="F354" s="21"/>
      <c r="G354" s="21">
        <f t="shared" si="85"/>
        <v>0</v>
      </c>
      <c r="H354" s="21">
        <f t="shared" si="86"/>
        <v>0</v>
      </c>
      <c r="I354" s="22">
        <f t="shared" si="87"/>
        <v>0</v>
      </c>
      <c r="J354" s="26"/>
      <c r="K354" s="23"/>
    </row>
    <row r="355" spans="1:11">
      <c r="A355" s="9" t="s">
        <v>231</v>
      </c>
      <c r="B355" s="9" t="s">
        <v>12</v>
      </c>
      <c r="C355" s="10"/>
      <c r="D355" s="10"/>
      <c r="E355" s="10">
        <f>SUM(E330:E354)</f>
        <v>0</v>
      </c>
      <c r="F355" s="10"/>
      <c r="G355" s="10">
        <f>SUM(G330:G354)</f>
        <v>0</v>
      </c>
      <c r="H355" s="10"/>
      <c r="I355" s="10">
        <f>SUM(I330:I354)</f>
        <v>0</v>
      </c>
      <c r="J355" s="25"/>
      <c r="K355" s="3"/>
    </row>
    <row r="356" spans="1:11">
      <c r="A356" s="9" t="s">
        <v>232</v>
      </c>
      <c r="B356" s="9" t="s">
        <v>12</v>
      </c>
      <c r="C356" s="10"/>
      <c r="D356" s="10"/>
      <c r="E356" s="10"/>
      <c r="F356" s="10"/>
      <c r="G356" s="10"/>
      <c r="H356" s="10"/>
      <c r="I356" s="10"/>
      <c r="J356" s="3"/>
      <c r="K356" s="3"/>
    </row>
    <row r="357" spans="1:11">
      <c r="A357" s="1" t="s">
        <v>233</v>
      </c>
      <c r="B357" s="1" t="s">
        <v>147</v>
      </c>
      <c r="C357" s="8">
        <v>70</v>
      </c>
      <c r="D357" s="8"/>
      <c r="E357" s="8">
        <f t="shared" ref="E357:E370" si="88">C357*D357</f>
        <v>0</v>
      </c>
      <c r="F357" s="8"/>
      <c r="G357" s="8">
        <f t="shared" ref="G357:G370" si="89">C357*F357</f>
        <v>0</v>
      </c>
      <c r="H357" s="8">
        <f t="shared" ref="H357:H370" si="90">D357+F357</f>
        <v>0</v>
      </c>
      <c r="I357" s="8">
        <f t="shared" ref="I357:I370" si="91">E357+G357</f>
        <v>0</v>
      </c>
      <c r="J357" s="3"/>
      <c r="K357" s="3"/>
    </row>
    <row r="358" spans="1:11">
      <c r="A358" s="1" t="s">
        <v>234</v>
      </c>
      <c r="B358" s="1" t="s">
        <v>147</v>
      </c>
      <c r="C358" s="8">
        <v>10</v>
      </c>
      <c r="D358" s="8"/>
      <c r="E358" s="8">
        <f t="shared" si="88"/>
        <v>0</v>
      </c>
      <c r="F358" s="8"/>
      <c r="G358" s="8">
        <f t="shared" si="89"/>
        <v>0</v>
      </c>
      <c r="H358" s="8">
        <f t="shared" si="90"/>
        <v>0</v>
      </c>
      <c r="I358" s="8">
        <f t="shared" si="91"/>
        <v>0</v>
      </c>
      <c r="J358" s="3"/>
      <c r="K358" s="3"/>
    </row>
    <row r="359" spans="1:11">
      <c r="A359" s="1" t="s">
        <v>235</v>
      </c>
      <c r="B359" s="1" t="s">
        <v>147</v>
      </c>
      <c r="C359" s="8">
        <v>60</v>
      </c>
      <c r="D359" s="8"/>
      <c r="E359" s="8">
        <f t="shared" si="88"/>
        <v>0</v>
      </c>
      <c r="F359" s="8"/>
      <c r="G359" s="8">
        <f t="shared" si="89"/>
        <v>0</v>
      </c>
      <c r="H359" s="8">
        <f t="shared" si="90"/>
        <v>0</v>
      </c>
      <c r="I359" s="8">
        <f t="shared" si="91"/>
        <v>0</v>
      </c>
      <c r="J359" s="3"/>
      <c r="K359" s="3"/>
    </row>
    <row r="360" spans="1:11">
      <c r="A360" s="1" t="s">
        <v>236</v>
      </c>
      <c r="B360" s="1" t="s">
        <v>57</v>
      </c>
      <c r="C360" s="8">
        <v>1</v>
      </c>
      <c r="D360" s="8"/>
      <c r="E360" s="8">
        <f t="shared" si="88"/>
        <v>0</v>
      </c>
      <c r="F360" s="8"/>
      <c r="G360" s="8">
        <f t="shared" si="89"/>
        <v>0</v>
      </c>
      <c r="H360" s="8">
        <f t="shared" si="90"/>
        <v>0</v>
      </c>
      <c r="I360" s="8">
        <f t="shared" si="91"/>
        <v>0</v>
      </c>
      <c r="J360" s="3"/>
      <c r="K360" s="3"/>
    </row>
    <row r="361" spans="1:11">
      <c r="A361" s="1" t="s">
        <v>237</v>
      </c>
      <c r="B361" s="1" t="s">
        <v>57</v>
      </c>
      <c r="C361" s="8">
        <v>1</v>
      </c>
      <c r="D361" s="8"/>
      <c r="E361" s="8">
        <f t="shared" si="88"/>
        <v>0</v>
      </c>
      <c r="F361" s="8"/>
      <c r="G361" s="8">
        <f t="shared" si="89"/>
        <v>0</v>
      </c>
      <c r="H361" s="8">
        <f t="shared" si="90"/>
        <v>0</v>
      </c>
      <c r="I361" s="8">
        <f t="shared" si="91"/>
        <v>0</v>
      </c>
      <c r="J361" s="3"/>
      <c r="K361" s="3"/>
    </row>
    <row r="362" spans="1:11">
      <c r="A362" s="1" t="s">
        <v>238</v>
      </c>
      <c r="B362" s="1" t="s">
        <v>57</v>
      </c>
      <c r="C362" s="8">
        <v>1</v>
      </c>
      <c r="D362" s="8"/>
      <c r="E362" s="8">
        <f t="shared" si="88"/>
        <v>0</v>
      </c>
      <c r="F362" s="8"/>
      <c r="G362" s="8">
        <f t="shared" si="89"/>
        <v>0</v>
      </c>
      <c r="H362" s="8">
        <f t="shared" si="90"/>
        <v>0</v>
      </c>
      <c r="I362" s="8">
        <f t="shared" si="91"/>
        <v>0</v>
      </c>
      <c r="J362" s="3"/>
      <c r="K362" s="3"/>
    </row>
    <row r="363" spans="1:11">
      <c r="A363" s="1" t="s">
        <v>239</v>
      </c>
      <c r="B363" s="1" t="s">
        <v>57</v>
      </c>
      <c r="C363" s="8">
        <v>1</v>
      </c>
      <c r="D363" s="8"/>
      <c r="E363" s="8">
        <f t="shared" si="88"/>
        <v>0</v>
      </c>
      <c r="F363" s="8"/>
      <c r="G363" s="8">
        <f t="shared" si="89"/>
        <v>0</v>
      </c>
      <c r="H363" s="8">
        <f t="shared" si="90"/>
        <v>0</v>
      </c>
      <c r="I363" s="8">
        <f t="shared" si="91"/>
        <v>0</v>
      </c>
      <c r="J363" s="3"/>
      <c r="K363" s="3"/>
    </row>
    <row r="364" spans="1:11">
      <c r="A364" s="1" t="s">
        <v>240</v>
      </c>
      <c r="B364" s="1" t="s">
        <v>57</v>
      </c>
      <c r="C364" s="8">
        <v>1</v>
      </c>
      <c r="D364" s="8"/>
      <c r="E364" s="8">
        <f t="shared" si="88"/>
        <v>0</v>
      </c>
      <c r="F364" s="8"/>
      <c r="G364" s="8">
        <f t="shared" si="89"/>
        <v>0</v>
      </c>
      <c r="H364" s="8">
        <f t="shared" si="90"/>
        <v>0</v>
      </c>
      <c r="I364" s="8">
        <f t="shared" si="91"/>
        <v>0</v>
      </c>
      <c r="J364" s="3"/>
      <c r="K364" s="3"/>
    </row>
    <row r="365" spans="1:11">
      <c r="A365" s="1" t="s">
        <v>241</v>
      </c>
      <c r="B365" s="1" t="s">
        <v>147</v>
      </c>
      <c r="C365" s="8">
        <v>60</v>
      </c>
      <c r="D365" s="8"/>
      <c r="E365" s="8">
        <f t="shared" si="88"/>
        <v>0</v>
      </c>
      <c r="F365" s="8"/>
      <c r="G365" s="8">
        <f t="shared" si="89"/>
        <v>0</v>
      </c>
      <c r="H365" s="8">
        <f t="shared" si="90"/>
        <v>0</v>
      </c>
      <c r="I365" s="8">
        <f t="shared" si="91"/>
        <v>0</v>
      </c>
      <c r="J365" s="3"/>
      <c r="K365" s="3"/>
    </row>
    <row r="366" spans="1:11">
      <c r="A366" s="1" t="s">
        <v>242</v>
      </c>
      <c r="B366" s="1" t="s">
        <v>57</v>
      </c>
      <c r="C366" s="8">
        <v>2</v>
      </c>
      <c r="D366" s="8"/>
      <c r="E366" s="8">
        <f t="shared" si="88"/>
        <v>0</v>
      </c>
      <c r="F366" s="8"/>
      <c r="G366" s="8">
        <f t="shared" si="89"/>
        <v>0</v>
      </c>
      <c r="H366" s="8">
        <f t="shared" si="90"/>
        <v>0</v>
      </c>
      <c r="I366" s="8">
        <f t="shared" si="91"/>
        <v>0</v>
      </c>
      <c r="J366" s="3"/>
      <c r="K366" s="3"/>
    </row>
    <row r="367" spans="1:11">
      <c r="A367" s="1" t="s">
        <v>243</v>
      </c>
      <c r="B367" s="1" t="s">
        <v>57</v>
      </c>
      <c r="C367" s="8">
        <v>6</v>
      </c>
      <c r="D367" s="8"/>
      <c r="E367" s="8">
        <f t="shared" si="88"/>
        <v>0</v>
      </c>
      <c r="F367" s="8"/>
      <c r="G367" s="8">
        <f t="shared" si="89"/>
        <v>0</v>
      </c>
      <c r="H367" s="8">
        <f t="shared" si="90"/>
        <v>0</v>
      </c>
      <c r="I367" s="8">
        <f t="shared" si="91"/>
        <v>0</v>
      </c>
      <c r="J367" s="3"/>
      <c r="K367" s="3"/>
    </row>
    <row r="368" spans="1:11">
      <c r="A368" s="1" t="s">
        <v>244</v>
      </c>
      <c r="B368" s="1" t="s">
        <v>57</v>
      </c>
      <c r="C368" s="8">
        <v>4</v>
      </c>
      <c r="D368" s="8"/>
      <c r="E368" s="8">
        <f t="shared" si="88"/>
        <v>0</v>
      </c>
      <c r="F368" s="8"/>
      <c r="G368" s="8">
        <f t="shared" si="89"/>
        <v>0</v>
      </c>
      <c r="H368" s="8">
        <f t="shared" si="90"/>
        <v>0</v>
      </c>
      <c r="I368" s="8">
        <f t="shared" si="91"/>
        <v>0</v>
      </c>
      <c r="J368" s="3"/>
      <c r="K368" s="3"/>
    </row>
    <row r="369" spans="1:11">
      <c r="A369" s="1" t="s">
        <v>245</v>
      </c>
      <c r="B369" s="1" t="s">
        <v>57</v>
      </c>
      <c r="C369" s="8">
        <v>4</v>
      </c>
      <c r="D369" s="8"/>
      <c r="E369" s="8">
        <f t="shared" si="88"/>
        <v>0</v>
      </c>
      <c r="F369" s="8"/>
      <c r="G369" s="8">
        <f t="shared" si="89"/>
        <v>0</v>
      </c>
      <c r="H369" s="8">
        <f t="shared" si="90"/>
        <v>0</v>
      </c>
      <c r="I369" s="8">
        <f t="shared" si="91"/>
        <v>0</v>
      </c>
      <c r="J369" s="3"/>
      <c r="K369" s="3"/>
    </row>
    <row r="370" spans="1:11">
      <c r="A370" s="1" t="s">
        <v>246</v>
      </c>
      <c r="B370" s="1" t="s">
        <v>57</v>
      </c>
      <c r="C370" s="8">
        <v>2</v>
      </c>
      <c r="D370" s="8"/>
      <c r="E370" s="8">
        <f t="shared" si="88"/>
        <v>0</v>
      </c>
      <c r="F370" s="8"/>
      <c r="G370" s="8">
        <f t="shared" si="89"/>
        <v>0</v>
      </c>
      <c r="H370" s="8">
        <f t="shared" si="90"/>
        <v>0</v>
      </c>
      <c r="I370" s="8">
        <f t="shared" si="91"/>
        <v>0</v>
      </c>
      <c r="J370" s="3"/>
      <c r="K370" s="3"/>
    </row>
    <row r="371" spans="1:11">
      <c r="A371" s="9" t="s">
        <v>247</v>
      </c>
      <c r="B371" s="9" t="s">
        <v>12</v>
      </c>
      <c r="C371" s="10"/>
      <c r="D371" s="10"/>
      <c r="E371" s="10">
        <f>SUM(E357:E370)</f>
        <v>0</v>
      </c>
      <c r="F371" s="10"/>
      <c r="G371" s="10">
        <f>SUM(G357:G370)</f>
        <v>0</v>
      </c>
      <c r="H371" s="10"/>
      <c r="I371" s="10">
        <f>SUM(I357:I370)</f>
        <v>0</v>
      </c>
      <c r="J371" s="3"/>
      <c r="K371" s="3"/>
    </row>
    <row r="372" spans="1:11">
      <c r="A372" s="1" t="s">
        <v>248</v>
      </c>
      <c r="B372" s="1" t="s">
        <v>249</v>
      </c>
      <c r="C372" s="8">
        <v>4</v>
      </c>
      <c r="D372" s="8"/>
      <c r="E372" s="8">
        <f t="shared" ref="E372:E378" si="92">C372*D372</f>
        <v>0</v>
      </c>
      <c r="F372" s="8"/>
      <c r="G372" s="8">
        <f t="shared" ref="G372:G378" si="93">C372*F372</f>
        <v>0</v>
      </c>
      <c r="H372" s="8">
        <f t="shared" ref="H372:I378" si="94">D372+F372</f>
        <v>0</v>
      </c>
      <c r="I372" s="8">
        <f t="shared" si="94"/>
        <v>0</v>
      </c>
      <c r="J372" s="3"/>
      <c r="K372" s="3"/>
    </row>
    <row r="373" spans="1:11">
      <c r="A373" s="1" t="s">
        <v>250</v>
      </c>
      <c r="B373" s="1" t="s">
        <v>57</v>
      </c>
      <c r="C373" s="8">
        <v>45</v>
      </c>
      <c r="D373" s="8"/>
      <c r="E373" s="8">
        <f t="shared" si="92"/>
        <v>0</v>
      </c>
      <c r="F373" s="8"/>
      <c r="G373" s="8">
        <f t="shared" si="93"/>
        <v>0</v>
      </c>
      <c r="H373" s="8">
        <f t="shared" si="94"/>
        <v>0</v>
      </c>
      <c r="I373" s="8">
        <f t="shared" si="94"/>
        <v>0</v>
      </c>
      <c r="J373" s="3"/>
      <c r="K373" s="3"/>
    </row>
    <row r="374" spans="1:11">
      <c r="A374" s="1" t="s">
        <v>251</v>
      </c>
      <c r="B374" s="1" t="s">
        <v>57</v>
      </c>
      <c r="C374" s="8">
        <v>30</v>
      </c>
      <c r="D374" s="8"/>
      <c r="E374" s="8">
        <f t="shared" si="92"/>
        <v>0</v>
      </c>
      <c r="F374" s="8"/>
      <c r="G374" s="8">
        <f t="shared" si="93"/>
        <v>0</v>
      </c>
      <c r="H374" s="8">
        <f t="shared" si="94"/>
        <v>0</v>
      </c>
      <c r="I374" s="8">
        <f t="shared" si="94"/>
        <v>0</v>
      </c>
      <c r="J374" s="3"/>
      <c r="K374" s="3"/>
    </row>
    <row r="375" spans="1:11">
      <c r="A375" s="1" t="s">
        <v>252</v>
      </c>
      <c r="B375" s="1" t="s">
        <v>57</v>
      </c>
      <c r="C375" s="8">
        <v>20</v>
      </c>
      <c r="D375" s="8"/>
      <c r="E375" s="8">
        <f t="shared" si="92"/>
        <v>0</v>
      </c>
      <c r="F375" s="8"/>
      <c r="G375" s="8">
        <f t="shared" si="93"/>
        <v>0</v>
      </c>
      <c r="H375" s="8">
        <f t="shared" si="94"/>
        <v>0</v>
      </c>
      <c r="I375" s="8">
        <f t="shared" si="94"/>
        <v>0</v>
      </c>
      <c r="J375" s="3"/>
      <c r="K375" s="3"/>
    </row>
    <row r="376" spans="1:11">
      <c r="A376" s="1" t="s">
        <v>253</v>
      </c>
      <c r="B376" s="1" t="s">
        <v>57</v>
      </c>
      <c r="C376" s="8">
        <v>42</v>
      </c>
      <c r="D376" s="8"/>
      <c r="E376" s="8">
        <f t="shared" si="92"/>
        <v>0</v>
      </c>
      <c r="F376" s="8"/>
      <c r="G376" s="8">
        <f t="shared" si="93"/>
        <v>0</v>
      </c>
      <c r="H376" s="8">
        <f t="shared" si="94"/>
        <v>0</v>
      </c>
      <c r="I376" s="8">
        <f t="shared" si="94"/>
        <v>0</v>
      </c>
      <c r="J376" s="3"/>
      <c r="K376" s="3"/>
    </row>
    <row r="377" spans="1:11">
      <c r="A377" s="1" t="s">
        <v>254</v>
      </c>
      <c r="B377" s="1" t="s">
        <v>57</v>
      </c>
      <c r="C377" s="8">
        <v>1520</v>
      </c>
      <c r="D377" s="8"/>
      <c r="E377" s="8">
        <f t="shared" si="92"/>
        <v>0</v>
      </c>
      <c r="F377" s="8"/>
      <c r="G377" s="8">
        <f t="shared" si="93"/>
        <v>0</v>
      </c>
      <c r="H377" s="8">
        <f t="shared" si="94"/>
        <v>0</v>
      </c>
      <c r="I377" s="8">
        <f t="shared" si="94"/>
        <v>0</v>
      </c>
      <c r="J377" s="3"/>
      <c r="K377" s="3"/>
    </row>
    <row r="378" spans="1:11">
      <c r="A378" s="1" t="s">
        <v>255</v>
      </c>
      <c r="B378" s="1" t="s">
        <v>57</v>
      </c>
      <c r="C378" s="8">
        <v>25</v>
      </c>
      <c r="D378" s="8"/>
      <c r="E378" s="8">
        <f t="shared" si="92"/>
        <v>0</v>
      </c>
      <c r="F378" s="8"/>
      <c r="G378" s="8">
        <f t="shared" si="93"/>
        <v>0</v>
      </c>
      <c r="H378" s="8">
        <f t="shared" si="94"/>
        <v>0</v>
      </c>
      <c r="I378" s="8">
        <f t="shared" si="94"/>
        <v>0</v>
      </c>
      <c r="J378" s="3"/>
      <c r="K378" s="3"/>
    </row>
    <row r="379" spans="1:11">
      <c r="A379" s="11" t="s">
        <v>256</v>
      </c>
      <c r="B379" s="11" t="s">
        <v>12</v>
      </c>
      <c r="C379" s="12"/>
      <c r="D379" s="12"/>
      <c r="E379" s="12"/>
      <c r="F379" s="12"/>
      <c r="G379" s="12"/>
      <c r="H379" s="12"/>
      <c r="I379" s="12"/>
      <c r="J379" s="3"/>
      <c r="K379" s="3"/>
    </row>
    <row r="380" spans="1:11">
      <c r="A380" s="1" t="s">
        <v>257</v>
      </c>
      <c r="B380" s="1" t="s">
        <v>258</v>
      </c>
      <c r="C380" s="8">
        <v>220</v>
      </c>
      <c r="D380" s="8"/>
      <c r="E380" s="8">
        <f t="shared" ref="E380:E385" si="95">C380*D380</f>
        <v>0</v>
      </c>
      <c r="F380" s="8"/>
      <c r="G380" s="8">
        <f t="shared" ref="G380:G385" si="96">C380*F380</f>
        <v>0</v>
      </c>
      <c r="H380" s="8">
        <f t="shared" ref="H380:I385" si="97">D380+F380</f>
        <v>0</v>
      </c>
      <c r="I380" s="8">
        <f t="shared" si="97"/>
        <v>0</v>
      </c>
      <c r="J380" s="3"/>
      <c r="K380" s="3"/>
    </row>
    <row r="381" spans="1:11">
      <c r="A381" s="1" t="s">
        <v>259</v>
      </c>
      <c r="B381" s="1" t="s">
        <v>258</v>
      </c>
      <c r="C381" s="8">
        <v>20</v>
      </c>
      <c r="D381" s="8"/>
      <c r="E381" s="8">
        <f t="shared" si="95"/>
        <v>0</v>
      </c>
      <c r="F381" s="8"/>
      <c r="G381" s="8">
        <f t="shared" si="96"/>
        <v>0</v>
      </c>
      <c r="H381" s="8">
        <f t="shared" si="97"/>
        <v>0</v>
      </c>
      <c r="I381" s="8">
        <f t="shared" si="97"/>
        <v>0</v>
      </c>
      <c r="J381" s="3"/>
      <c r="K381" s="3"/>
    </row>
    <row r="382" spans="1:11">
      <c r="A382" s="1" t="s">
        <v>260</v>
      </c>
      <c r="B382" s="1" t="s">
        <v>258</v>
      </c>
      <c r="C382" s="8">
        <v>5</v>
      </c>
      <c r="D382" s="8"/>
      <c r="E382" s="8">
        <f t="shared" si="95"/>
        <v>0</v>
      </c>
      <c r="F382" s="8"/>
      <c r="G382" s="8">
        <f t="shared" si="96"/>
        <v>0</v>
      </c>
      <c r="H382" s="8">
        <f t="shared" si="97"/>
        <v>0</v>
      </c>
      <c r="I382" s="8">
        <f t="shared" si="97"/>
        <v>0</v>
      </c>
      <c r="J382" s="3"/>
      <c r="K382" s="3"/>
    </row>
    <row r="383" spans="1:11">
      <c r="A383" s="1" t="s">
        <v>261</v>
      </c>
      <c r="B383" s="1" t="s">
        <v>258</v>
      </c>
      <c r="C383" s="8">
        <v>30</v>
      </c>
      <c r="D383" s="8"/>
      <c r="E383" s="8">
        <f t="shared" si="95"/>
        <v>0</v>
      </c>
      <c r="F383" s="8"/>
      <c r="G383" s="8">
        <f t="shared" si="96"/>
        <v>0</v>
      </c>
      <c r="H383" s="8">
        <f t="shared" si="97"/>
        <v>0</v>
      </c>
      <c r="I383" s="8">
        <f t="shared" si="97"/>
        <v>0</v>
      </c>
      <c r="J383" s="3"/>
      <c r="K383" s="3"/>
    </row>
    <row r="384" spans="1:11">
      <c r="A384" s="1" t="s">
        <v>259</v>
      </c>
      <c r="B384" s="1" t="s">
        <v>258</v>
      </c>
      <c r="C384" s="8">
        <v>30</v>
      </c>
      <c r="D384" s="8"/>
      <c r="E384" s="8">
        <f t="shared" si="95"/>
        <v>0</v>
      </c>
      <c r="F384" s="8"/>
      <c r="G384" s="8">
        <f t="shared" si="96"/>
        <v>0</v>
      </c>
      <c r="H384" s="8">
        <f t="shared" si="97"/>
        <v>0</v>
      </c>
      <c r="I384" s="8">
        <f t="shared" si="97"/>
        <v>0</v>
      </c>
      <c r="J384" s="3"/>
      <c r="K384" s="3"/>
    </row>
    <row r="385" spans="1:11">
      <c r="A385" s="1" t="s">
        <v>262</v>
      </c>
      <c r="B385" s="1" t="s">
        <v>258</v>
      </c>
      <c r="C385" s="8">
        <v>50</v>
      </c>
      <c r="D385" s="8"/>
      <c r="E385" s="8">
        <f t="shared" si="95"/>
        <v>0</v>
      </c>
      <c r="F385" s="8"/>
      <c r="G385" s="8">
        <f t="shared" si="96"/>
        <v>0</v>
      </c>
      <c r="H385" s="8">
        <f t="shared" si="97"/>
        <v>0</v>
      </c>
      <c r="I385" s="8">
        <f t="shared" si="97"/>
        <v>0</v>
      </c>
      <c r="J385" s="3"/>
      <c r="K385" s="3"/>
    </row>
    <row r="386" spans="1:11">
      <c r="A386" s="11" t="s">
        <v>263</v>
      </c>
      <c r="B386" s="11" t="s">
        <v>12</v>
      </c>
      <c r="C386" s="12"/>
      <c r="D386" s="12"/>
      <c r="E386" s="12"/>
      <c r="F386" s="12"/>
      <c r="G386" s="12"/>
      <c r="H386" s="12"/>
      <c r="I386" s="12"/>
      <c r="J386" s="3"/>
      <c r="K386" s="3"/>
    </row>
    <row r="387" spans="1:11">
      <c r="A387" s="11" t="s">
        <v>264</v>
      </c>
      <c r="B387" s="11" t="s">
        <v>12</v>
      </c>
      <c r="C387" s="12"/>
      <c r="D387" s="12"/>
      <c r="E387" s="12"/>
      <c r="F387" s="12"/>
      <c r="G387" s="12"/>
      <c r="H387" s="12"/>
      <c r="I387" s="12"/>
      <c r="J387" s="3"/>
      <c r="K387" s="3"/>
    </row>
    <row r="388" spans="1:11">
      <c r="A388" s="1" t="s">
        <v>265</v>
      </c>
      <c r="B388" s="1" t="s">
        <v>258</v>
      </c>
      <c r="C388" s="8">
        <v>120</v>
      </c>
      <c r="D388" s="8"/>
      <c r="E388" s="8">
        <f>C388*D388</f>
        <v>0</v>
      </c>
      <c r="F388" s="8"/>
      <c r="G388" s="8">
        <f>C388*F388</f>
        <v>0</v>
      </c>
      <c r="H388" s="8">
        <f t="shared" ref="H388:I390" si="98">D388+F388</f>
        <v>0</v>
      </c>
      <c r="I388" s="8">
        <f t="shared" si="98"/>
        <v>0</v>
      </c>
      <c r="J388" s="3"/>
      <c r="K388" s="3"/>
    </row>
    <row r="389" spans="1:11">
      <c r="A389" s="1" t="s">
        <v>266</v>
      </c>
      <c r="B389" s="1" t="s">
        <v>258</v>
      </c>
      <c r="C389" s="8">
        <v>20</v>
      </c>
      <c r="D389" s="8"/>
      <c r="E389" s="8">
        <f>C389*D389</f>
        <v>0</v>
      </c>
      <c r="F389" s="8"/>
      <c r="G389" s="8">
        <f>C389*F389</f>
        <v>0</v>
      </c>
      <c r="H389" s="8">
        <f t="shared" si="98"/>
        <v>0</v>
      </c>
      <c r="I389" s="8">
        <f t="shared" si="98"/>
        <v>0</v>
      </c>
      <c r="J389" s="3"/>
      <c r="K389" s="3"/>
    </row>
    <row r="390" spans="1:11">
      <c r="A390" s="1" t="s">
        <v>267</v>
      </c>
      <c r="B390" s="1"/>
      <c r="C390" s="8"/>
      <c r="D390" s="8"/>
      <c r="E390" s="8">
        <f ca="1">L3+Parametry!B32/100*E372+Parametry!B32/100*E373+Parametry!B32/100*E374+Parametry!B32/100*E375+Parametry!B32/100*E376+Parametry!B32/100*E377+Parametry!B32/100*E378+Parametry!B32/100*E380+Parametry!B32/100*E381+Parametry!B32/100*E382+Parametry!B32/100*E383+Parametry!B32/100*E384+Parametry!B32/100*E385+Parametry!B32/100*E388+Parametry!B32/100*E389</f>
        <v>0</v>
      </c>
      <c r="F390" s="8"/>
      <c r="G390" s="8"/>
      <c r="H390" s="8">
        <f t="shared" si="98"/>
        <v>0</v>
      </c>
      <c r="I390" s="8">
        <f t="shared" si="98"/>
        <v>0</v>
      </c>
      <c r="J390" s="3"/>
      <c r="K390" s="3"/>
    </row>
    <row r="391" spans="1:11" ht="15">
      <c r="A391" s="6" t="s">
        <v>268</v>
      </c>
      <c r="B391" s="6" t="s">
        <v>12</v>
      </c>
      <c r="C391" s="7"/>
      <c r="D391" s="7"/>
      <c r="E391" s="7">
        <f>SUM(E266:E328,E330:E354,E357:E370,E372:E390)</f>
        <v>0</v>
      </c>
      <c r="F391" s="7"/>
      <c r="G391" s="7">
        <f>SUM(G266:G328,G330:G354,G357:G370,G372:G390)</f>
        <v>0</v>
      </c>
      <c r="H391" s="7"/>
      <c r="I391" s="7">
        <f>SUM(I266:I328,I330:I354,I357:I370,I372:I390)</f>
        <v>0</v>
      </c>
      <c r="J391" s="3"/>
      <c r="K391" s="3"/>
    </row>
    <row r="392" spans="1:11" ht="15">
      <c r="A392" s="6" t="s">
        <v>269</v>
      </c>
      <c r="B392" s="6" t="s">
        <v>12</v>
      </c>
      <c r="C392" s="7"/>
      <c r="D392" s="7"/>
      <c r="E392" s="7"/>
      <c r="F392" s="7"/>
      <c r="G392" s="7"/>
      <c r="H392" s="7"/>
      <c r="I392" s="7"/>
      <c r="J392" s="3"/>
      <c r="K392" s="3"/>
    </row>
    <row r="393" spans="1:11">
      <c r="A393" s="1" t="s">
        <v>270</v>
      </c>
      <c r="B393" s="1" t="s">
        <v>271</v>
      </c>
      <c r="C393" s="8">
        <v>7.0000000000000007E-2</v>
      </c>
      <c r="D393" s="8"/>
      <c r="E393" s="8">
        <f>C393*D393</f>
        <v>0</v>
      </c>
      <c r="F393" s="8"/>
      <c r="G393" s="8">
        <f>C393*F393</f>
        <v>0</v>
      </c>
      <c r="H393" s="8">
        <f t="shared" ref="H393:I396" si="99">D393+F393</f>
        <v>0</v>
      </c>
      <c r="I393" s="8">
        <f t="shared" si="99"/>
        <v>0</v>
      </c>
      <c r="J393" s="3"/>
      <c r="K393" s="3"/>
    </row>
    <row r="394" spans="1:11">
      <c r="A394" s="1" t="s">
        <v>272</v>
      </c>
      <c r="B394" s="1" t="s">
        <v>147</v>
      </c>
      <c r="C394" s="8">
        <v>70</v>
      </c>
      <c r="D394" s="8"/>
      <c r="E394" s="8">
        <f>C394*D394</f>
        <v>0</v>
      </c>
      <c r="F394" s="8"/>
      <c r="G394" s="8">
        <f>C394*F394</f>
        <v>0</v>
      </c>
      <c r="H394" s="8">
        <f t="shared" si="99"/>
        <v>0</v>
      </c>
      <c r="I394" s="8">
        <f t="shared" si="99"/>
        <v>0</v>
      </c>
      <c r="J394" s="3"/>
      <c r="K394" s="3"/>
    </row>
    <row r="395" spans="1:11">
      <c r="A395" s="1" t="s">
        <v>273</v>
      </c>
      <c r="B395" s="1" t="s">
        <v>147</v>
      </c>
      <c r="C395" s="8">
        <v>70</v>
      </c>
      <c r="D395" s="8"/>
      <c r="E395" s="8">
        <f>C395*D395</f>
        <v>0</v>
      </c>
      <c r="F395" s="8"/>
      <c r="G395" s="8">
        <f>C395*F395</f>
        <v>0</v>
      </c>
      <c r="H395" s="8">
        <f t="shared" si="99"/>
        <v>0</v>
      </c>
      <c r="I395" s="8">
        <f t="shared" si="99"/>
        <v>0</v>
      </c>
      <c r="J395" s="3"/>
      <c r="K395" s="3"/>
    </row>
    <row r="396" spans="1:11">
      <c r="A396" s="1" t="s">
        <v>274</v>
      </c>
      <c r="B396" s="1" t="s">
        <v>249</v>
      </c>
      <c r="C396" s="8">
        <v>35</v>
      </c>
      <c r="D396" s="8"/>
      <c r="E396" s="8">
        <f>C396*D396</f>
        <v>0</v>
      </c>
      <c r="F396" s="8"/>
      <c r="G396" s="8">
        <f>C396*F396</f>
        <v>0</v>
      </c>
      <c r="H396" s="8">
        <f t="shared" si="99"/>
        <v>0</v>
      </c>
      <c r="I396" s="8">
        <f t="shared" si="99"/>
        <v>0</v>
      </c>
      <c r="J396" s="3"/>
      <c r="K396" s="3"/>
    </row>
    <row r="397" spans="1:11" ht="15">
      <c r="A397" s="6" t="s">
        <v>275</v>
      </c>
      <c r="B397" s="6" t="s">
        <v>12</v>
      </c>
      <c r="C397" s="7"/>
      <c r="D397" s="7"/>
      <c r="E397" s="7">
        <f>SUM(E393:E396)</f>
        <v>0</v>
      </c>
      <c r="F397" s="7"/>
      <c r="G397" s="7">
        <f>SUM(G393:G396)</f>
        <v>0</v>
      </c>
      <c r="H397" s="7"/>
      <c r="I397" s="7">
        <f>SUM(I393:I396)</f>
        <v>0</v>
      </c>
      <c r="J397" s="3"/>
      <c r="K397" s="3"/>
    </row>
  </sheetData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jivitek</dc:creator>
  <cp:lastModifiedBy>Projekce</cp:lastModifiedBy>
  <dcterms:created xsi:type="dcterms:W3CDTF">2019-10-25T08:45:14Z</dcterms:created>
  <dcterms:modified xsi:type="dcterms:W3CDTF">2020-05-12T11:37:31Z</dcterms:modified>
</cp:coreProperties>
</file>