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2019\P190105_VFU_31_IgH\03_DPS\"/>
    </mc:Choice>
  </mc:AlternateContent>
  <xr:revisionPtr revIDLastSave="0" documentId="13_ncr:1_{31E23A2E-BBE5-4A0D-8725-3CC30587981C}" xr6:coauthVersionLast="45" xr6:coauthVersionMax="45" xr10:uidLastSave="{00000000-0000-0000-0000-000000000000}"/>
  <bookViews>
    <workbookView xWindow="-120" yWindow="-120" windowWidth="29040" windowHeight="15840" tabRatio="663" firstSheet="2" activeTab="2" xr2:uid="{00000000-000D-0000-FFFF-FFFF00000000}"/>
  </bookViews>
  <sheets>
    <sheet name="VzorObjekt" sheetId="9" state="hidden" r:id="rId1"/>
    <sheet name="VzorPolozky" sheetId="10" state="hidden" r:id="rId2"/>
    <sheet name="Krycí list" sheetId="33" r:id="rId3"/>
    <sheet name="Rekapitulace" sheetId="18" r:id="rId4"/>
    <sheet name="SK" sheetId="36" r:id="rId5"/>
    <sheet name="ACCESS" sheetId="44" r:id="rId6"/>
    <sheet name="CCTV" sheetId="45" r:id="rId7"/>
    <sheet name="AKTIVNI PRVKY" sheetId="46" r:id="rId8"/>
    <sheet name="VRN" sheetId="39" r:id="rId9"/>
  </sheets>
  <externalReferences>
    <externalReference r:id="rId10"/>
  </externalReferences>
  <definedNames>
    <definedName name="a" localSheetId="5">#REF!</definedName>
    <definedName name="a" localSheetId="7">#REF!</definedName>
    <definedName name="a" localSheetId="6">#REF!</definedName>
    <definedName name="a">#REF!</definedName>
    <definedName name="aaa" localSheetId="5">#REF!</definedName>
    <definedName name="aaa" localSheetId="7">#REF!</definedName>
    <definedName name="aaa" localSheetId="6">#REF!</definedName>
    <definedName name="aaa">#REF!</definedName>
    <definedName name="CenaStavby" localSheetId="5">#REF!</definedName>
    <definedName name="CenaStavby" localSheetId="7">#REF!</definedName>
    <definedName name="CenaStavby" localSheetId="6">#REF!</definedName>
    <definedName name="CenaStavby">#REF!</definedName>
    <definedName name="cisloobjektu" localSheetId="2">'Krycí list'!$A$5</definedName>
    <definedName name="cisloobjektu">'[1]Krycí list'!$A$5</definedName>
    <definedName name="CisloRozpoctu">'[1]Krycí list'!$C$2</definedName>
    <definedName name="cislostavby" localSheetId="2">'Krycí list'!$A$7</definedName>
    <definedName name="cislostavby">'[1]Krycí list'!$A$7</definedName>
    <definedName name="d" localSheetId="5">#REF!</definedName>
    <definedName name="d" localSheetId="7">#REF!</definedName>
    <definedName name="d" localSheetId="6">#REF!</definedName>
    <definedName name="d">#REF!</definedName>
    <definedName name="Datum">'Krycí list'!$B$27</definedName>
    <definedName name="Dil" localSheetId="5">#REF!</definedName>
    <definedName name="Dil" localSheetId="7">#REF!</definedName>
    <definedName name="Dil" localSheetId="6">#REF!</definedName>
    <definedName name="Dil">#REF!</definedName>
    <definedName name="DOD" localSheetId="5">ACCESS!#REF!</definedName>
    <definedName name="DOD" localSheetId="7">'AKTIVNI PRVKY'!#REF!</definedName>
    <definedName name="DOD" localSheetId="6">CCTV!#REF!</definedName>
    <definedName name="DOD">SK!#REF!</definedName>
    <definedName name="dod_del" localSheetId="5">ACCESS!#REF!</definedName>
    <definedName name="dod_del" localSheetId="7">'AKTIVNI PRVKY'!#REF!</definedName>
    <definedName name="dod_del" localSheetId="6">CCTV!#REF!</definedName>
    <definedName name="dod_del">SK!#REF!</definedName>
    <definedName name="dod_dem" localSheetId="5">ACCESS!#REF!</definedName>
    <definedName name="dod_dem" localSheetId="7">'AKTIVNI PRVKY'!#REF!</definedName>
    <definedName name="dod_dem" localSheetId="6">CCTV!#REF!</definedName>
    <definedName name="dod_dem">SK!#REF!</definedName>
    <definedName name="dod_kus" localSheetId="5">ACCESS!#REF!</definedName>
    <definedName name="dod_kus" localSheetId="7">'AKTIVNI PRVKY'!#REF!</definedName>
    <definedName name="dod_kus" localSheetId="6">CCTV!#REF!</definedName>
    <definedName name="dod_kus">SK!#REF!</definedName>
    <definedName name="dod_mat" localSheetId="5">ACCESS!#REF!</definedName>
    <definedName name="dod_mat" localSheetId="7">'AKTIVNI PRVKY'!#REF!</definedName>
    <definedName name="dod_mat" localSheetId="6">CCTV!#REF!</definedName>
    <definedName name="dod_mat">SK!#REF!</definedName>
    <definedName name="DOD_SK" localSheetId="5">#REF!</definedName>
    <definedName name="DOD_SK" localSheetId="7">#REF!</definedName>
    <definedName name="DOD_SK" localSheetId="6">#REF!</definedName>
    <definedName name="DOD_SK">#REF!</definedName>
    <definedName name="DODAVKA" localSheetId="5">ACCESS!#REF!</definedName>
    <definedName name="DODAVKA" localSheetId="7">'AKTIVNI PRVKY'!#REF!</definedName>
    <definedName name="DODAVKA" localSheetId="6">CCTV!#REF!</definedName>
    <definedName name="DODAVKA">SK!#REF!</definedName>
    <definedName name="Dodavka0" localSheetId="5">#REF!</definedName>
    <definedName name="Dodavka0" localSheetId="7">#REF!</definedName>
    <definedName name="Dodavka0" localSheetId="6">#REF!</definedName>
    <definedName name="Dodavka0">#REF!</definedName>
    <definedName name="elk">SK!#REF!</definedName>
    <definedName name="elkov">SK!#REF!</definedName>
    <definedName name="fdfsf" localSheetId="5">#REF!</definedName>
    <definedName name="fdfsf" localSheetId="7">#REF!</definedName>
    <definedName name="fdfsf" localSheetId="6">#REF!</definedName>
    <definedName name="fdfsf">#REF!</definedName>
    <definedName name="fff" localSheetId="5">#REF!</definedName>
    <definedName name="fff" localSheetId="7">#REF!</definedName>
    <definedName name="fff" localSheetId="6">#REF!</definedName>
    <definedName name="fff">#REF!</definedName>
    <definedName name="gfdg" localSheetId="5">#REF!</definedName>
    <definedName name="gfdg" localSheetId="7">#REF!</definedName>
    <definedName name="gfdg" localSheetId="6">#REF!</definedName>
    <definedName name="gfdg">#REF!</definedName>
    <definedName name="gzud" localSheetId="5">#REF!</definedName>
    <definedName name="gzud" localSheetId="7">#REF!</definedName>
    <definedName name="gzud" localSheetId="6">#REF!</definedName>
    <definedName name="gzud">#REF!</definedName>
    <definedName name="hod" localSheetId="5">ACCESS!#REF!</definedName>
    <definedName name="hod" localSheetId="7">'AKTIVNI PRVKY'!#REF!</definedName>
    <definedName name="hod" localSheetId="6">CCTV!#REF!</definedName>
    <definedName name="hod">SK!#REF!</definedName>
    <definedName name="hodd" localSheetId="5">ACCESS!#REF!</definedName>
    <definedName name="hodd" localSheetId="7">'AKTIVNI PRVKY'!#REF!</definedName>
    <definedName name="hodd" localSheetId="6">CCTV!#REF!</definedName>
    <definedName name="hodd">SK!#REF!</definedName>
    <definedName name="HSV" localSheetId="5">#REF!</definedName>
    <definedName name="HSV" localSheetId="7">#REF!</definedName>
    <definedName name="HSV" localSheetId="6">#REF!</definedName>
    <definedName name="HSV">#REF!</definedName>
    <definedName name="HSV0" localSheetId="5">#REF!</definedName>
    <definedName name="HSV0" localSheetId="7">#REF!</definedName>
    <definedName name="HSV0" localSheetId="6">#REF!</definedName>
    <definedName name="HSV0">#REF!</definedName>
    <definedName name="HZS" localSheetId="5">#REF!</definedName>
    <definedName name="HZS" localSheetId="7">#REF!</definedName>
    <definedName name="HZS" localSheetId="6">#REF!</definedName>
    <definedName name="HZS">#REF!</definedName>
    <definedName name="HZS0" localSheetId="5">#REF!</definedName>
    <definedName name="HZS0" localSheetId="7">#REF!</definedName>
    <definedName name="HZS0" localSheetId="6">#REF!</definedName>
    <definedName name="HZS0">#REF!</definedName>
    <definedName name="JKSO">'Krycí list'!$G$2</definedName>
    <definedName name="kk" localSheetId="5">#REF!</definedName>
    <definedName name="kk" localSheetId="7">#REF!</definedName>
    <definedName name="kk" localSheetId="6">#REF!</definedName>
    <definedName name="kk">#REF!</definedName>
    <definedName name="MenaStavby" localSheetId="5">#REF!</definedName>
    <definedName name="MenaStavby" localSheetId="7">#REF!</definedName>
    <definedName name="MenaStavby" localSheetId="6">#REF!</definedName>
    <definedName name="MenaStavby">#REF!</definedName>
    <definedName name="MistoStavby" localSheetId="5">#REF!</definedName>
    <definedName name="MistoStavby" localSheetId="7">#REF!</definedName>
    <definedName name="MistoStavby" localSheetId="6">#REF!</definedName>
    <definedName name="MistoStavby">#REF!</definedName>
    <definedName name="MJ">'Krycí list'!$G$5</definedName>
    <definedName name="mon_del" localSheetId="5">ACCESS!#REF!</definedName>
    <definedName name="mon_del" localSheetId="7">'AKTIVNI PRVKY'!#REF!</definedName>
    <definedName name="mon_del" localSheetId="6">CCTV!#REF!</definedName>
    <definedName name="mon_del">SK!#REF!</definedName>
    <definedName name="mon_dem" localSheetId="5">ACCESS!#REF!</definedName>
    <definedName name="mon_dem" localSheetId="7">'AKTIVNI PRVKY'!#REF!</definedName>
    <definedName name="mon_dem" localSheetId="6">CCTV!#REF!</definedName>
    <definedName name="mon_dem">SK!#REF!</definedName>
    <definedName name="mon_kus" localSheetId="5">ACCESS!#REF!</definedName>
    <definedName name="mon_kus" localSheetId="7">'AKTIVNI PRVKY'!#REF!</definedName>
    <definedName name="mon_kus" localSheetId="6">CCTV!#REF!</definedName>
    <definedName name="mon_kus">SK!#REF!</definedName>
    <definedName name="mon_mat" localSheetId="5">ACCESS!#REF!</definedName>
    <definedName name="mon_mat" localSheetId="7">'AKTIVNI PRVKY'!#REF!</definedName>
    <definedName name="mon_mat" localSheetId="6">CCTV!#REF!</definedName>
    <definedName name="mon_mat">SK!#REF!</definedName>
    <definedName name="MONT" localSheetId="5">ACCESS!#REF!</definedName>
    <definedName name="MONT" localSheetId="7">'AKTIVNI PRVKY'!#REF!</definedName>
    <definedName name="MONT" localSheetId="6">CCTV!#REF!</definedName>
    <definedName name="MONT">SK!#REF!</definedName>
    <definedName name="MONT_SK" localSheetId="5">#REF!</definedName>
    <definedName name="MONT_SK" localSheetId="7">#REF!</definedName>
    <definedName name="MONT_SK" localSheetId="6">#REF!</definedName>
    <definedName name="MONT_SK">#REF!</definedName>
    <definedName name="Montaz0" localSheetId="5">#REF!</definedName>
    <definedName name="Montaz0" localSheetId="7">#REF!</definedName>
    <definedName name="Montaz0" localSheetId="6">#REF!</definedName>
    <definedName name="Montaz0">#REF!</definedName>
    <definedName name="NazevDilu" localSheetId="5">#REF!</definedName>
    <definedName name="NazevDilu" localSheetId="7">#REF!</definedName>
    <definedName name="NazevDilu" localSheetId="6">#REF!</definedName>
    <definedName name="NazevDilu">#REF!</definedName>
    <definedName name="nazevobjektu" localSheetId="2">'Krycí list'!$C$5</definedName>
    <definedName name="nazevobjektu">'[1]Krycí list'!$C$5</definedName>
    <definedName name="NazevRozpoctu">'[1]Krycí list'!$D$2</definedName>
    <definedName name="nazevstavby" localSheetId="2">'Krycí list'!$C$7</definedName>
    <definedName name="nazevstavby">'[1]Krycí list'!$C$7</definedName>
    <definedName name="Objednatel">'Krycí list'!$C$10</definedName>
    <definedName name="_xlnm.Print_Area" localSheetId="5">ACCESS!$A$1:$V$93</definedName>
    <definedName name="_xlnm.Print_Area" localSheetId="7">'AKTIVNI PRVKY'!$A$1:$V$111</definedName>
    <definedName name="_xlnm.Print_Area" localSheetId="6">CCTV!$A$1:$V$49</definedName>
    <definedName name="_xlnm.Print_Area" localSheetId="2">'Krycí list'!$A$1:$G$45</definedName>
    <definedName name="_xlnm.Print_Area" localSheetId="3">Rekapitulace!$A$1:$O$38</definedName>
    <definedName name="_xlnm.Print_Area" localSheetId="4">SK!$A$1:$V$230</definedName>
    <definedName name="_xlnm.Print_Area" localSheetId="8">VRN!$A$1:$U$30</definedName>
    <definedName name="olym">SK!#REF!</definedName>
    <definedName name="olympo">ACCESS!#REF!</definedName>
    <definedName name="padresa" localSheetId="5">#REF!</definedName>
    <definedName name="padresa" localSheetId="7">#REF!</definedName>
    <definedName name="padresa" localSheetId="6">#REF!</definedName>
    <definedName name="padresa">#REF!</definedName>
    <definedName name="pmisto" localSheetId="5">#REF!</definedName>
    <definedName name="pmisto" localSheetId="7">#REF!</definedName>
    <definedName name="pmisto" localSheetId="6">#REF!</definedName>
    <definedName name="pmisto">#REF!</definedName>
    <definedName name="PocetMJ" localSheetId="5">#REF!</definedName>
    <definedName name="PocetMJ" localSheetId="7">#REF!</definedName>
    <definedName name="PocetMJ" localSheetId="6">#REF!</definedName>
    <definedName name="PocetMJ" localSheetId="2">'Krycí list'!$G$6</definedName>
    <definedName name="PocetMJ">#REF!</definedName>
    <definedName name="Poznamka">'Krycí list'!$B$37</definedName>
    <definedName name="ppsc" localSheetId="5">#REF!</definedName>
    <definedName name="ppsc" localSheetId="7">#REF!</definedName>
    <definedName name="ppsc" localSheetId="6">#REF!</definedName>
    <definedName name="ppsc">#REF!</definedName>
    <definedName name="Projektant" localSheetId="5">#REF!</definedName>
    <definedName name="Projektant" localSheetId="7">#REF!</definedName>
    <definedName name="Projektant" localSheetId="6">#REF!</definedName>
    <definedName name="Projektant" localSheetId="2">'Krycí list'!$C$8</definedName>
    <definedName name="Projektant">#REF!</definedName>
    <definedName name="PSV" localSheetId="5">#REF!</definedName>
    <definedName name="PSV" localSheetId="7">#REF!</definedName>
    <definedName name="PSV" localSheetId="6">#REF!</definedName>
    <definedName name="PSV">#REF!</definedName>
    <definedName name="PSV0" localSheetId="5">#REF!</definedName>
    <definedName name="PSV0" localSheetId="7">#REF!</definedName>
    <definedName name="PSV0" localSheetId="6">#REF!</definedName>
    <definedName name="PSV0">#REF!</definedName>
    <definedName name="SazbaDPH1" localSheetId="2">'Krycí list'!$C$30</definedName>
    <definedName name="SazbaDPH1">'[1]Krycí list'!$C$30</definedName>
    <definedName name="SazbaDPH2" localSheetId="2">'Krycí list'!$C$32</definedName>
    <definedName name="SazbaDPH2">'[1]Krycí list'!$C$32</definedName>
    <definedName name="SloupecCC" localSheetId="5">#REF!</definedName>
    <definedName name="SloupecCC" localSheetId="7">#REF!</definedName>
    <definedName name="SloupecCC" localSheetId="6">#REF!</definedName>
    <definedName name="SloupecCC" localSheetId="2">#REF!</definedName>
    <definedName name="SloupecCC">#REF!</definedName>
    <definedName name="SloupecCisloPol" localSheetId="5">#REF!</definedName>
    <definedName name="SloupecCisloPol" localSheetId="7">#REF!</definedName>
    <definedName name="SloupecCisloPol" localSheetId="6">#REF!</definedName>
    <definedName name="SloupecCisloPol" localSheetId="2">#REF!</definedName>
    <definedName name="SloupecCisloPol">#REF!</definedName>
    <definedName name="SloupecJC" localSheetId="5">#REF!</definedName>
    <definedName name="SloupecJC" localSheetId="7">#REF!</definedName>
    <definedName name="SloupecJC" localSheetId="6">#REF!</definedName>
    <definedName name="SloupecJC" localSheetId="2">#REF!</definedName>
    <definedName name="SloupecJC">#REF!</definedName>
    <definedName name="SloupecMJ" localSheetId="5">#REF!</definedName>
    <definedName name="SloupecMJ" localSheetId="7">#REF!</definedName>
    <definedName name="SloupecMJ" localSheetId="6">#REF!</definedName>
    <definedName name="SloupecMJ" localSheetId="2">#REF!</definedName>
    <definedName name="SloupecMJ">#REF!</definedName>
    <definedName name="SloupecMnozstvi" localSheetId="5">#REF!</definedName>
    <definedName name="SloupecMnozstvi" localSheetId="7">#REF!</definedName>
    <definedName name="SloupecMnozstvi" localSheetId="6">#REF!</definedName>
    <definedName name="SloupecMnozstvi" localSheetId="2">#REF!</definedName>
    <definedName name="SloupecMnozstvi">#REF!</definedName>
    <definedName name="SloupecNazPol" localSheetId="5">#REF!</definedName>
    <definedName name="SloupecNazPol" localSheetId="7">#REF!</definedName>
    <definedName name="SloupecNazPol" localSheetId="6">#REF!</definedName>
    <definedName name="SloupecNazPol" localSheetId="2">#REF!</definedName>
    <definedName name="SloupecNazPol">#REF!</definedName>
    <definedName name="SloupecPC" localSheetId="5">#REF!</definedName>
    <definedName name="SloupecPC" localSheetId="7">#REF!</definedName>
    <definedName name="SloupecPC" localSheetId="6">#REF!</definedName>
    <definedName name="SloupecPC" localSheetId="2">#REF!</definedName>
    <definedName name="SloupecPC">#REF!</definedName>
    <definedName name="tricet">'AKTIVNI PRVKY'!#REF!</definedName>
    <definedName name="Typ" localSheetId="5">#REF!</definedName>
    <definedName name="Typ" localSheetId="7">#REF!</definedName>
    <definedName name="Typ" localSheetId="6">#REF!</definedName>
    <definedName name="Typ">#REF!</definedName>
    <definedName name="VRN">VRN!#REF!</definedName>
    <definedName name="vrnaa" localSheetId="5">#REF!</definedName>
    <definedName name="vrnaa" localSheetId="7">#REF!</definedName>
    <definedName name="vrnaa" localSheetId="6">#REF!</definedName>
    <definedName name="vrnaa">#REF!</definedName>
    <definedName name="VRNKc" localSheetId="5">#REF!</definedName>
    <definedName name="VRNKc" localSheetId="7">#REF!</definedName>
    <definedName name="VRNKc" localSheetId="6">#REF!</definedName>
    <definedName name="VRNKc">#REF!</definedName>
    <definedName name="VRNnazev" localSheetId="5">#REF!</definedName>
    <definedName name="VRNnazev" localSheetId="7">#REF!</definedName>
    <definedName name="VRNnazev" localSheetId="6">#REF!</definedName>
    <definedName name="VRNnazev">#REF!</definedName>
    <definedName name="VRNproc" localSheetId="5">#REF!</definedName>
    <definedName name="VRNproc" localSheetId="7">#REF!</definedName>
    <definedName name="VRNproc" localSheetId="6">#REF!</definedName>
    <definedName name="VRNproc">#REF!</definedName>
    <definedName name="VRNzakl" localSheetId="5">#REF!</definedName>
    <definedName name="VRNzakl" localSheetId="7">#REF!</definedName>
    <definedName name="VRNzakl" localSheetId="6">#REF!</definedName>
    <definedName name="VRNzakl">#REF!</definedName>
    <definedName name="xcv" localSheetId="5">#REF!</definedName>
    <definedName name="xcv" localSheetId="7">#REF!</definedName>
    <definedName name="xcv" localSheetId="6">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customWorkbookViews>
    <customWorkbookView name="Radim" guid="{0AEBBD8E-C796-45A2-B4B1-3E6FBD55C385}" maximized="1" xWindow="1" yWindow="1" windowWidth="1280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2" i="39" l="1"/>
  <c r="P16" i="36" l="1"/>
  <c r="S16" i="36" l="1"/>
  <c r="U16" i="36"/>
  <c r="P157" i="36" l="1"/>
  <c r="U157" i="36" l="1"/>
  <c r="P160" i="36"/>
  <c r="P169" i="36"/>
  <c r="P148" i="36"/>
  <c r="P145" i="36"/>
  <c r="U169" i="36" l="1"/>
  <c r="U160" i="36"/>
  <c r="S169" i="36"/>
  <c r="U148" i="36"/>
  <c r="U145" i="36"/>
  <c r="S145" i="36"/>
  <c r="P49" i="36" l="1"/>
  <c r="P46" i="36"/>
  <c r="P43" i="36"/>
  <c r="P94" i="36"/>
  <c r="P91" i="36"/>
  <c r="P64" i="36"/>
  <c r="P37" i="36"/>
  <c r="P40" i="36"/>
  <c r="P52" i="36"/>
  <c r="P55" i="36"/>
  <c r="P58" i="36"/>
  <c r="U49" i="36" l="1"/>
  <c r="S46" i="36"/>
  <c r="S43" i="36"/>
  <c r="U43" i="36"/>
  <c r="S49" i="36"/>
  <c r="U46" i="36"/>
  <c r="U64" i="36"/>
  <c r="S64" i="36"/>
  <c r="U55" i="36"/>
  <c r="S55" i="36"/>
  <c r="S58" i="36"/>
  <c r="U58" i="36"/>
  <c r="P86" i="46"/>
  <c r="S86" i="46" l="1"/>
  <c r="U86" i="46"/>
  <c r="P172" i="36" l="1"/>
  <c r="P67" i="36"/>
  <c r="S172" i="36" l="1"/>
  <c r="U172" i="36"/>
  <c r="P19" i="36"/>
  <c r="U19" i="36" l="1"/>
  <c r="S19" i="36"/>
  <c r="P22" i="36"/>
  <c r="P28" i="36"/>
  <c r="P25" i="36"/>
  <c r="P31" i="36"/>
  <c r="P34" i="36"/>
  <c r="P190" i="36"/>
  <c r="P83" i="46"/>
  <c r="P80" i="46"/>
  <c r="P77" i="46"/>
  <c r="P74" i="46"/>
  <c r="P71" i="46"/>
  <c r="P68" i="46"/>
  <c r="P65" i="46"/>
  <c r="P62" i="46"/>
  <c r="P59" i="46"/>
  <c r="P56" i="46"/>
  <c r="S56" i="46" s="1"/>
  <c r="P53" i="46"/>
  <c r="P50" i="46"/>
  <c r="P47" i="46"/>
  <c r="P44" i="46"/>
  <c r="P41" i="46"/>
  <c r="P38" i="46"/>
  <c r="P35" i="46"/>
  <c r="P32" i="46"/>
  <c r="P29" i="46"/>
  <c r="P26" i="46"/>
  <c r="P23" i="46"/>
  <c r="P20" i="46"/>
  <c r="U28" i="39"/>
  <c r="U77" i="46" l="1"/>
  <c r="U47" i="46"/>
  <c r="U34" i="36"/>
  <c r="U28" i="36"/>
  <c r="U25" i="36"/>
  <c r="S25" i="36"/>
  <c r="U22" i="36"/>
  <c r="S22" i="36"/>
  <c r="U67" i="36"/>
  <c r="S28" i="36"/>
  <c r="U31" i="36"/>
  <c r="S31" i="36"/>
  <c r="U37" i="36"/>
  <c r="S34" i="36"/>
  <c r="S67" i="36"/>
  <c r="S37" i="36"/>
  <c r="S190" i="36"/>
  <c r="U190" i="36"/>
  <c r="U50" i="46"/>
  <c r="U62" i="46"/>
  <c r="U74" i="46"/>
  <c r="S26" i="46"/>
  <c r="S50" i="46"/>
  <c r="S62" i="46"/>
  <c r="U71" i="46"/>
  <c r="U83" i="46"/>
  <c r="S83" i="46"/>
  <c r="S80" i="46"/>
  <c r="S74" i="46"/>
  <c r="S71" i="46"/>
  <c r="S68" i="46"/>
  <c r="S65" i="46"/>
  <c r="S59" i="46"/>
  <c r="S47" i="46"/>
  <c r="S44" i="46"/>
  <c r="S41" i="46"/>
  <c r="S35" i="46"/>
  <c r="S32" i="46"/>
  <c r="S23" i="46"/>
  <c r="U59" i="46"/>
  <c r="S77" i="46"/>
  <c r="U65" i="46"/>
  <c r="U68" i="46"/>
  <c r="U80" i="46"/>
  <c r="U38" i="46"/>
  <c r="U53" i="46"/>
  <c r="U41" i="46"/>
  <c r="U35" i="46"/>
  <c r="U56" i="46"/>
  <c r="U32" i="46"/>
  <c r="S53" i="46"/>
  <c r="U44" i="46"/>
  <c r="S29" i="46"/>
  <c r="U29" i="46"/>
  <c r="U23" i="46"/>
  <c r="U26" i="46"/>
  <c r="S38" i="46"/>
  <c r="S20" i="46"/>
  <c r="U20" i="46"/>
  <c r="P97" i="36"/>
  <c r="U91" i="36" l="1"/>
  <c r="U94" i="36"/>
  <c r="S97" i="36"/>
  <c r="S91" i="36"/>
  <c r="U97" i="36"/>
  <c r="S94" i="36"/>
  <c r="P223" i="36"/>
  <c r="P214" i="36"/>
  <c r="P205" i="36"/>
  <c r="P202" i="36"/>
  <c r="P166" i="36"/>
  <c r="P199" i="36"/>
  <c r="P196" i="36"/>
  <c r="P193" i="36"/>
  <c r="P175" i="36"/>
  <c r="P187" i="36"/>
  <c r="P184" i="36"/>
  <c r="P181" i="36"/>
  <c r="U29" i="39"/>
  <c r="U26" i="39" s="1"/>
  <c r="N13" i="18" s="1"/>
  <c r="U14" i="39"/>
  <c r="U25" i="39"/>
  <c r="P25" i="45"/>
  <c r="P22" i="45"/>
  <c r="P19" i="45"/>
  <c r="P142" i="36"/>
  <c r="P127" i="36"/>
  <c r="P124" i="36"/>
  <c r="P121" i="36"/>
  <c r="P118" i="36"/>
  <c r="P217" i="36"/>
  <c r="P220" i="36"/>
  <c r="P139" i="36"/>
  <c r="P136" i="36"/>
  <c r="P133" i="36"/>
  <c r="P130" i="36"/>
  <c r="P115" i="36"/>
  <c r="P112" i="36"/>
  <c r="P109" i="36"/>
  <c r="P106" i="36"/>
  <c r="P103" i="36"/>
  <c r="P100" i="36"/>
  <c r="P88" i="36"/>
  <c r="P76" i="36"/>
  <c r="P85" i="36"/>
  <c r="P82" i="36"/>
  <c r="P79" i="36"/>
  <c r="P73" i="36"/>
  <c r="P70" i="36"/>
  <c r="P61" i="36"/>
  <c r="U20" i="39"/>
  <c r="P80" i="44"/>
  <c r="P77" i="44"/>
  <c r="P47" i="44"/>
  <c r="P44" i="44"/>
  <c r="P62" i="44"/>
  <c r="S62" i="44" s="1"/>
  <c r="P59" i="44"/>
  <c r="S59" i="44" s="1"/>
  <c r="P56" i="44"/>
  <c r="S56" i="44" s="1"/>
  <c r="P53" i="44"/>
  <c r="S53" i="44" s="1"/>
  <c r="P50" i="44"/>
  <c r="S50" i="44" s="1"/>
  <c r="P41" i="44"/>
  <c r="S41" i="44" s="1"/>
  <c r="P38" i="44"/>
  <c r="S38" i="44" s="1"/>
  <c r="P35" i="44"/>
  <c r="S35" i="44" s="1"/>
  <c r="P32" i="44"/>
  <c r="S32" i="44" s="1"/>
  <c r="P29" i="44"/>
  <c r="S29" i="44" s="1"/>
  <c r="P26" i="44"/>
  <c r="S26" i="44" s="1"/>
  <c r="P23" i="44"/>
  <c r="S23" i="44" s="1"/>
  <c r="P20" i="44"/>
  <c r="S20" i="44" s="1"/>
  <c r="S19" i="45" l="1"/>
  <c r="U205" i="36"/>
  <c r="S184" i="36"/>
  <c r="S205" i="36"/>
  <c r="S193" i="36"/>
  <c r="S196" i="36"/>
  <c r="S124" i="36"/>
  <c r="U223" i="36"/>
  <c r="U214" i="36"/>
  <c r="S202" i="36"/>
  <c r="S166" i="36"/>
  <c r="S214" i="36"/>
  <c r="U187" i="36"/>
  <c r="U199" i="36"/>
  <c r="U196" i="36"/>
  <c r="U202" i="36"/>
  <c r="U166" i="36"/>
  <c r="S175" i="36"/>
  <c r="U184" i="36"/>
  <c r="U193" i="36"/>
  <c r="S199" i="36"/>
  <c r="U175" i="36"/>
  <c r="U181" i="36"/>
  <c r="S187" i="36"/>
  <c r="U217" i="36"/>
  <c r="S181" i="36"/>
  <c r="S22" i="45"/>
  <c r="U22" i="45"/>
  <c r="U25" i="45"/>
  <c r="U19" i="45"/>
  <c r="S25" i="45"/>
  <c r="U142" i="36"/>
  <c r="U220" i="36"/>
  <c r="S142" i="36"/>
  <c r="S115" i="36"/>
  <c r="U133" i="36"/>
  <c r="S103" i="36"/>
  <c r="U79" i="36"/>
  <c r="U109" i="36"/>
  <c r="S52" i="36"/>
  <c r="U85" i="36"/>
  <c r="U76" i="36"/>
  <c r="U100" i="36"/>
  <c r="U124" i="36"/>
  <c r="U127" i="36"/>
  <c r="S40" i="36"/>
  <c r="U112" i="36"/>
  <c r="U136" i="36"/>
  <c r="S121" i="36"/>
  <c r="S88" i="36"/>
  <c r="S106" i="36"/>
  <c r="S118" i="36"/>
  <c r="S139" i="36"/>
  <c r="S133" i="36"/>
  <c r="S130" i="36"/>
  <c r="U115" i="36"/>
  <c r="U106" i="36"/>
  <c r="S112" i="36"/>
  <c r="U130" i="36"/>
  <c r="S136" i="36"/>
  <c r="U139" i="36"/>
  <c r="S217" i="36"/>
  <c r="U121" i="36"/>
  <c r="S127" i="36"/>
  <c r="U103" i="36"/>
  <c r="U118" i="36"/>
  <c r="U73" i="36"/>
  <c r="U82" i="36"/>
  <c r="S76" i="36"/>
  <c r="U88" i="36"/>
  <c r="S100" i="36"/>
  <c r="U70" i="36"/>
  <c r="S61" i="36"/>
  <c r="S70" i="36"/>
  <c r="U40" i="36"/>
  <c r="U52" i="36"/>
  <c r="U61" i="36"/>
  <c r="S73" i="36"/>
  <c r="U80" i="44"/>
  <c r="S80" i="44"/>
  <c r="U77" i="44"/>
  <c r="S77" i="44"/>
  <c r="U47" i="44"/>
  <c r="U53" i="44"/>
  <c r="U44" i="44"/>
  <c r="U56" i="44"/>
  <c r="U38" i="44"/>
  <c r="U32" i="44"/>
  <c r="U59" i="44"/>
  <c r="U50" i="44"/>
  <c r="U62" i="44"/>
  <c r="U41" i="44"/>
  <c r="U35" i="44"/>
  <c r="U29" i="44"/>
  <c r="U23" i="44"/>
  <c r="U26" i="44"/>
  <c r="U20" i="44"/>
  <c r="U15" i="36" l="1"/>
  <c r="S15" i="36"/>
  <c r="U24" i="39"/>
  <c r="U23" i="39"/>
  <c r="U19" i="39"/>
  <c r="U18" i="39"/>
  <c r="U17" i="39"/>
  <c r="U111" i="46"/>
  <c r="U110" i="46"/>
  <c r="S109" i="46"/>
  <c r="P104" i="46"/>
  <c r="P98" i="46"/>
  <c r="P92" i="46"/>
  <c r="P17" i="46"/>
  <c r="E3" i="46"/>
  <c r="E2" i="46"/>
  <c r="C1" i="46"/>
  <c r="U49" i="45"/>
  <c r="S48" i="45"/>
  <c r="P43" i="45"/>
  <c r="S43" i="45" s="1"/>
  <c r="P37" i="45"/>
  <c r="P31" i="45"/>
  <c r="P16" i="45"/>
  <c r="E3" i="45"/>
  <c r="E2" i="45"/>
  <c r="C1" i="45"/>
  <c r="U93" i="44"/>
  <c r="U92" i="44"/>
  <c r="S91" i="44"/>
  <c r="P86" i="44"/>
  <c r="P74" i="44"/>
  <c r="P68" i="44"/>
  <c r="P17" i="44"/>
  <c r="S17" i="44" s="1"/>
  <c r="E3" i="44"/>
  <c r="E2" i="44"/>
  <c r="C1" i="44"/>
  <c r="U109" i="46" l="1"/>
  <c r="U108" i="46" s="1"/>
  <c r="U98" i="46"/>
  <c r="U97" i="46" s="1"/>
  <c r="S91" i="46"/>
  <c r="U48" i="45"/>
  <c r="U47" i="45" s="1"/>
  <c r="M12" i="18" s="1"/>
  <c r="U21" i="39"/>
  <c r="U16" i="45"/>
  <c r="U14" i="45" s="1"/>
  <c r="S98" i="46"/>
  <c r="S97" i="46" s="1"/>
  <c r="U104" i="46"/>
  <c r="U103" i="46" s="1"/>
  <c r="U15" i="39"/>
  <c r="S17" i="46"/>
  <c r="S15" i="46" s="1"/>
  <c r="U92" i="46"/>
  <c r="U91" i="46" s="1"/>
  <c r="U17" i="46"/>
  <c r="U15" i="46" s="1"/>
  <c r="S104" i="46"/>
  <c r="S103" i="46" s="1"/>
  <c r="S42" i="45"/>
  <c r="S37" i="45"/>
  <c r="S36" i="45" s="1"/>
  <c r="S30" i="45"/>
  <c r="U74" i="44"/>
  <c r="U73" i="44" s="1"/>
  <c r="S86" i="44"/>
  <c r="S85" i="44" s="1"/>
  <c r="U86" i="44"/>
  <c r="U85" i="44" s="1"/>
  <c r="S74" i="44"/>
  <c r="S73" i="44" s="1"/>
  <c r="S67" i="44"/>
  <c r="U68" i="44"/>
  <c r="U67" i="44" s="1"/>
  <c r="U17" i="44"/>
  <c r="U15" i="44" s="1"/>
  <c r="S15" i="44"/>
  <c r="U91" i="44"/>
  <c r="U90" i="44" s="1"/>
  <c r="M11" i="18" s="1"/>
  <c r="U31" i="45"/>
  <c r="U30" i="45" s="1"/>
  <c r="U37" i="45"/>
  <c r="U36" i="45" s="1"/>
  <c r="U43" i="45"/>
  <c r="U42" i="45" s="1"/>
  <c r="S16" i="45"/>
  <c r="S14" i="45" s="1"/>
  <c r="P154" i="36"/>
  <c r="U13" i="39"/>
  <c r="U11" i="39"/>
  <c r="U10" i="39"/>
  <c r="E3" i="39"/>
  <c r="E2" i="39"/>
  <c r="C1" i="39"/>
  <c r="U230" i="36"/>
  <c r="U229" i="36"/>
  <c r="S228" i="36"/>
  <c r="P211" i="36"/>
  <c r="P178" i="36"/>
  <c r="E3" i="36"/>
  <c r="E2" i="36"/>
  <c r="C1" i="36"/>
  <c r="U35" i="45" l="1"/>
  <c r="U96" i="46"/>
  <c r="U90" i="46"/>
  <c r="U8" i="39"/>
  <c r="U72" i="44"/>
  <c r="U102" i="46"/>
  <c r="L12" i="18"/>
  <c r="U14" i="46"/>
  <c r="M13" i="18"/>
  <c r="L13" i="18"/>
  <c r="K13" i="18"/>
  <c r="U13" i="45"/>
  <c r="K12" i="18"/>
  <c r="N11" i="18"/>
  <c r="N12" i="18"/>
  <c r="U29" i="45"/>
  <c r="U41" i="45"/>
  <c r="L11" i="18"/>
  <c r="K11" i="18"/>
  <c r="U84" i="44"/>
  <c r="U66" i="44"/>
  <c r="U14" i="44"/>
  <c r="S178" i="36"/>
  <c r="S165" i="36" s="1"/>
  <c r="S211" i="36"/>
  <c r="S210" i="36" s="1"/>
  <c r="U154" i="36"/>
  <c r="U153" i="36" s="1"/>
  <c r="U178" i="36"/>
  <c r="U165" i="36" s="1"/>
  <c r="S153" i="36"/>
  <c r="U211" i="36"/>
  <c r="U210" i="36" s="1"/>
  <c r="U228" i="36"/>
  <c r="U227" i="36" s="1"/>
  <c r="K10" i="18" l="1"/>
  <c r="K21" i="18" s="1"/>
  <c r="O11" i="18"/>
  <c r="O13" i="18"/>
  <c r="O12" i="18"/>
  <c r="N10" i="18"/>
  <c r="N21" i="18" s="1"/>
  <c r="M10" i="18"/>
  <c r="M21" i="18" s="1"/>
  <c r="L10" i="18"/>
  <c r="L21" i="18" s="1"/>
  <c r="U209" i="36"/>
  <c r="U14" i="36"/>
  <c r="U164" i="36"/>
  <c r="U152" i="36"/>
  <c r="D5" i="18" l="1"/>
  <c r="D4" i="18"/>
  <c r="B3" i="18" l="1"/>
  <c r="C31" i="33"/>
  <c r="C33" i="33"/>
  <c r="F33" i="33" s="1"/>
  <c r="C9" i="33"/>
  <c r="G7" i="33"/>
  <c r="B1" i="9"/>
  <c r="C1" i="9"/>
  <c r="B7" i="9"/>
  <c r="B6" i="9"/>
  <c r="C21" i="33" l="1"/>
  <c r="G23" i="33" l="1"/>
  <c r="C17" i="33"/>
  <c r="O10" i="18" l="1"/>
  <c r="O21" i="18" s="1"/>
  <c r="C18" i="33"/>
  <c r="C19" i="33" s="1"/>
  <c r="C23" i="33" l="1"/>
  <c r="F30" i="33" s="1"/>
  <c r="C22" i="33"/>
  <c r="F31" i="33" l="1"/>
  <c r="F34" i="33" s="1"/>
</calcChain>
</file>

<file path=xl/sharedStrings.xml><?xml version="1.0" encoding="utf-8"?>
<sst xmlns="http://schemas.openxmlformats.org/spreadsheetml/2006/main" count="1348" uniqueCount="265">
  <si>
    <t>Kód položky</t>
  </si>
  <si>
    <t>P. HODINOVÁ ZÚČTOVACÍ SAZBA</t>
  </si>
  <si>
    <t>Předávací dokumentace, předání díla</t>
  </si>
  <si>
    <t>A. DODÁVKY, C. MONTÁŽ</t>
  </si>
  <si>
    <t>Dokumentace skutečného provedení</t>
  </si>
  <si>
    <t>Koordinace s TIČR před uvedením do provozu, ověření bezpečnosti VZ</t>
  </si>
  <si>
    <t>CELKEM</t>
  </si>
  <si>
    <t>Rekapitulace</t>
  </si>
  <si>
    <t>Cena celkem bez DPH</t>
  </si>
  <si>
    <t>Rozpočet</t>
  </si>
  <si>
    <t>SLP</t>
  </si>
  <si>
    <t>DSP</t>
  </si>
  <si>
    <t xml:space="preserve">JKSO </t>
  </si>
  <si>
    <t>801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</si>
  <si>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</si>
  <si>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</si>
  <si>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</si>
  <si>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</si>
  <si>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</si>
  <si>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</si>
  <si>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</si>
  <si>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</si>
  <si>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 xml:space="preserve">rozpočet 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</si>
  <si>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</si>
  <si>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</si>
  <si>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</si>
  <si>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</si>
  <si>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</si>
  <si>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</si>
  <si>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Vedlejší a ostatní rozpočtové náklady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</si>
  <si>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</si>
  <si>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</si>
  <si>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</si>
  <si>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</si>
  <si>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</si>
  <si>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</si>
  <si>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</si>
  <si>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</si>
  <si>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</si>
  <si>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</si>
  <si>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</si>
  <si>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</si>
  <si>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</si>
  <si>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</si>
  <si>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</si>
  <si>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</si>
  <si>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</si>
  <si>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</si>
  <si>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</si>
  <si>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</si>
  <si>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</si>
  <si>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</si>
  <si>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</si>
  <si>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</si>
  <si>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</si>
  <si>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</si>
  <si>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</si>
  <si>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</si>
  <si>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</si>
  <si>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ASEC - elektrosystémy s.r.o.</t>
  </si>
  <si>
    <t>Vedlejší a ostatní náklady</t>
  </si>
  <si>
    <t>D. DEMONTÁŽE</t>
  </si>
  <si>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</si>
  <si>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</si>
  <si>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</si>
  <si>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</si>
  <si>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</si>
  <si>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</si>
  <si>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</si>
  <si>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</si>
  <si>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</si>
  <si>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</si>
  <si>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</si>
  <si>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</si>
  <si>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</si>
  <si>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</si>
  <si>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</si>
  <si>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</si>
  <si>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</si>
  <si>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</t>
  </si>
  <si>
    <t>ks</t>
  </si>
  <si>
    <t>1.PP:</t>
  </si>
  <si>
    <t>1.NP:</t>
  </si>
  <si>
    <t>2.NP:</t>
  </si>
  <si>
    <t>3.NP:</t>
  </si>
  <si>
    <t>4.NP:</t>
  </si>
  <si>
    <t>M.j.</t>
  </si>
  <si>
    <t>Dodávky</t>
  </si>
  <si>
    <t>Dodávky celkem</t>
  </si>
  <si>
    <t>Montáž</t>
  </si>
  <si>
    <t>Montáž celkem</t>
  </si>
  <si>
    <t>Množství</t>
  </si>
  <si>
    <t>E. MATERIÁL NOSNÝ DÉLKOVÝ, C. MONTÁŽ</t>
  </si>
  <si>
    <t>F. MATERIÁL NOSNÝ KUSOVÝ, C. MONTÁŽ</t>
  </si>
  <si>
    <t>HZS</t>
  </si>
  <si>
    <t>------------------------</t>
  </si>
  <si>
    <t>Název:</t>
  </si>
  <si>
    <t>vlastní</t>
  </si>
  <si>
    <t>Stavba:</t>
  </si>
  <si>
    <t>SO:</t>
  </si>
  <si>
    <t>ks.</t>
  </si>
  <si>
    <t>Č. standardu</t>
  </si>
  <si>
    <t>Výkaz výměr</t>
  </si>
  <si>
    <t>Název položky:</t>
  </si>
  <si>
    <t>Poř. č.</t>
  </si>
  <si>
    <t>Poznámka projektanta</t>
  </si>
  <si>
    <t>Název podkapitoly</t>
  </si>
  <si>
    <t>OCENĚNÝ POLOŽKOVÝ SOUPIS PRACÍ S VÝKAZEM VÝMĚR</t>
  </si>
  <si>
    <t>Cenová soustava</t>
  </si>
  <si>
    <t>Koordinace s IT oddělením</t>
  </si>
  <si>
    <t>V. VEDLEJŠÍ A OSTATNÍ NÁKLADY - EKV</t>
  </si>
  <si>
    <t>V. VEDLEJŠÍ A OSTATNÍ NÁKLADY - SK</t>
  </si>
  <si>
    <t>V. VEDLEJŠÍ A OSTATNÍ NÁKLADY - CCTV</t>
  </si>
  <si>
    <t>V. VEDLEJŠÍ A OSTATNÍ NÁKLADY - AKTIVNÍ PRVKY</t>
  </si>
  <si>
    <t>P190105</t>
  </si>
  <si>
    <t>Aktivní prvky</t>
  </si>
  <si>
    <t>STRUKTUROVANÁ KABELÁŽ - SK</t>
  </si>
  <si>
    <t>PŘÍSTUPOVÝ SYSTÉM - ACCESS</t>
  </si>
  <si>
    <t>KAMEROVÝ SYSTÉM - CCTV</t>
  </si>
  <si>
    <t>koncentrátor PC Master 02</t>
  </si>
  <si>
    <t>FW pro koncentrátor PC Master.02</t>
  </si>
  <si>
    <t>Řídící jednotka CKP-22</t>
  </si>
  <si>
    <t>FW pro řídící jednotku CKP-22</t>
  </si>
  <si>
    <t>Čtečka karet RSW.04</t>
  </si>
  <si>
    <t>Zdroj v krytu 1PS13V8 K40/10A</t>
  </si>
  <si>
    <t>Zdroj UNIPOWER MINI/K15T 13,8V/3A</t>
  </si>
  <si>
    <t>Akumulátor PS12170, 12V/17Ah Vds</t>
  </si>
  <si>
    <t>Zámek elektromechanický EL560/80, 100/20, rozteč 72mm</t>
  </si>
  <si>
    <t>Protiplech EA324 univerzální</t>
  </si>
  <si>
    <t>Průchodka kabelová zadlabávací EA281/23 dl. (478x23x16mm)</t>
  </si>
  <si>
    <t>Analýza, tvorba a úprava SP, konzultace, koordinace</t>
  </si>
  <si>
    <t>Instalace SW, inicializace do syst., měření, oživení systému ACS</t>
  </si>
  <si>
    <t>Kabel F/UTP, PVC, cat. 5e, Eca</t>
  </si>
  <si>
    <t>Kabel CYKY 2x1,5</t>
  </si>
  <si>
    <t>Trubka ohebná 20/14mm vč. zasekání do zdi</t>
  </si>
  <si>
    <t>Drobný elektroinstalační materiál</t>
  </si>
  <si>
    <t>Zařízení staveniště</t>
  </si>
  <si>
    <t xml:space="preserve">Doprava </t>
  </si>
  <si>
    <t>Přístupový systém - ACCESS</t>
  </si>
  <si>
    <t xml:space="preserve">Zápustná krabice pro Audio panel, 1 modul </t>
  </si>
  <si>
    <t xml:space="preserve">Zápustná krabice pro Audio panel, 2 modul </t>
  </si>
  <si>
    <t>Panel s rozšiřujícím modulem s 8 tlač.</t>
  </si>
  <si>
    <t>Napájecí zdroj pro podsvícení Tabel, 230V/12V/1,5A</t>
  </si>
  <si>
    <t>Strukturovaná kabeláž - SK, Interkom</t>
  </si>
  <si>
    <t>Venkovní IP dome kamera, TD/N, HD 1080p, 2MP, f=2.8-12mm, WDR , IR 30m, IP66</t>
  </si>
  <si>
    <t>Výkonný NVR pro 4 IP kamery až 8MP, 4xPoE, HDMI, H.245/265, bez HDD</t>
  </si>
  <si>
    <t>Nastavení a oživení systému</t>
  </si>
  <si>
    <t>Kabel J-Y(st)Y 50x2x0,8</t>
  </si>
  <si>
    <t>Trubka ohebná pr. 40 vč. zasekání</t>
  </si>
  <si>
    <t>Držák KRONE pro 10 svorkovnic</t>
  </si>
  <si>
    <t>BOX MIS 1A PRO 10 svorkovnic KRONE</t>
  </si>
  <si>
    <t>Svorkovnice krone spojovací</t>
  </si>
  <si>
    <t>Držák 2 polových bleskojistek vč. bleskojistek</t>
  </si>
  <si>
    <t>Protipožární ucpávky do 250x150mm</t>
  </si>
  <si>
    <t>Svár optického vláka</t>
  </si>
  <si>
    <t>Poznámka: 24ks bude v budově 30</t>
  </si>
  <si>
    <t>Trubka HDPE40</t>
  </si>
  <si>
    <t>Poznáma: 1ks bude v budově 30</t>
  </si>
  <si>
    <t>Spojka na HDPE40</t>
  </si>
  <si>
    <t>Trubka ohebná 20/14mm, 320N, na příchytky vč příchytek</t>
  </si>
  <si>
    <t>Popis portů a patch panelů</t>
  </si>
  <si>
    <t>Měření metalického segmentu vč. vyhotovení měřícího protokolu</t>
  </si>
  <si>
    <t>Měření optického segmentu vč. vyhotovení měřícího protokolu</t>
  </si>
  <si>
    <t>kpl</t>
  </si>
  <si>
    <t>Kamerový systém - CCTV</t>
  </si>
  <si>
    <t>Telefonní patch panel 1U, 50xRJ45</t>
  </si>
  <si>
    <t>Měření telefonních portů bez měřícího protokolu</t>
  </si>
  <si>
    <t>Pigtail LC(APC), SM 9/125, 1m</t>
  </si>
  <si>
    <t>Cisco Catalyst 9800-40 Wireless Controller</t>
  </si>
  <si>
    <t>7y SNTC-8X5XNBD Cisco Catalyst 9800-40 Wireless Controll</t>
  </si>
  <si>
    <t>Cisco Catalyst 9800-40 750W AC Power Supply, Reverse Air</t>
  </si>
  <si>
    <t>Cisco Catalyst 9120AX Series</t>
  </si>
  <si>
    <t>7y SNTC-8X5XNBD Cisco Catalyst 9120AX Series</t>
  </si>
  <si>
    <t>Aironet CISCO DNA Essentials 7 Year Term License</t>
  </si>
  <si>
    <t>Catalyst 9300 48-port data only, Network Essentials</t>
  </si>
  <si>
    <t>7y SNTC-8X5XNBD Catalyst 9300 48-port data only, Network</t>
  </si>
  <si>
    <t>350W AC 80+ platinum Config 1 Secondary Power Supply</t>
  </si>
  <si>
    <t>50CM Type 1 Stacking Cable</t>
  </si>
  <si>
    <t>Catalyst Stack Power Cable 30 CM</t>
  </si>
  <si>
    <t>C9300 DNA Essentials, 48-Port, 7 Year Term License</t>
  </si>
  <si>
    <t>Catalyst 9300 24-port mGig and UPOE, Network Essentials</t>
  </si>
  <si>
    <t>7y SNTC-8X5XNBD Catalyst 9300 24-port mGig and UPOE, Net</t>
  </si>
  <si>
    <t>1100W AC 80+ platinum Config 1 Secondary Power Supply</t>
  </si>
  <si>
    <t>C9300 DNA Essentials, 24-Port, 7 Year Term License</t>
  </si>
  <si>
    <t>Catalyst 9300 8 x 10GE Network Module, spare</t>
  </si>
  <si>
    <t>3M Type 1 Stacking Cable</t>
  </si>
  <si>
    <t>Catalyst Stack Power Cable 150 CM Spare</t>
  </si>
  <si>
    <t>10GBASE-CU SFP+ Cable 3 Meter</t>
  </si>
  <si>
    <t>10GBASE-LR SFP Module, Enterprise-Class</t>
  </si>
  <si>
    <t>19" vyvazovací panel 1U, 5 úchytů, hloubka 64 mm, šedý</t>
  </si>
  <si>
    <t>IMD-00005 - COPPER PANEL Control Unit</t>
  </si>
  <si>
    <t>PID-00285 - PAN 1U 24P C6A FTP MIIM G3 LOADD W/O C-UNIT</t>
  </si>
  <si>
    <t>Scanner MIIM 576</t>
  </si>
  <si>
    <t>MIIM Server Software - V5 Core upgrade z V4</t>
  </si>
  <si>
    <t>MIIM Annual software maintenance for server aplication</t>
  </si>
  <si>
    <t>MIIM Application software - 96 channels</t>
  </si>
  <si>
    <t>MIIM Annual software maintenance for MIIM 96 Channel PP Licence</t>
  </si>
  <si>
    <t>Modul 1xRJ45, STP kat. 6A, DataGate+, úhlový, bílý, 22,5x45mm</t>
  </si>
  <si>
    <t>Deska montážní MOSAIC+CÉLIANE, 2M</t>
  </si>
  <si>
    <t>Rámeček krycí MOSAIC, 2M, BÍLÝ</t>
  </si>
  <si>
    <t>Optický patchcord LC(APC)-LC(APC) 9/125, 2m, duplex,</t>
  </si>
  <si>
    <t>Patchcord FTP, Cat6A, 4páry, délka 2m - strana rozvaděče</t>
  </si>
  <si>
    <t>Patchcord FTP, Cat6A, 4páry, délka 3m - strana zásuvek</t>
  </si>
  <si>
    <t>Kabel optický, 24vl., SM, 09/125, LSOH, Eca, těsná ochrana, bezgelový</t>
  </si>
  <si>
    <t>Univerzální kabel optický, 24vl., SM, 09/125, LSOH, Eca</t>
  </si>
  <si>
    <t>Optický nástěnný rozvaděč 12/24, kompletní vybnavení pro 24 svarů</t>
  </si>
  <si>
    <t>Kovový kříž kabelové rezervy s víkem pr. 500x100</t>
  </si>
  <si>
    <t>Průrazy přes zdi do 250x150</t>
  </si>
  <si>
    <t>Příchod od VFU 32</t>
  </si>
  <si>
    <t>Příchod od VFU 30</t>
  </si>
  <si>
    <t>Trubky pro příchody od VFU30 přes CHÚC V 1.NP</t>
  </si>
  <si>
    <t>Do stoupačky</t>
  </si>
  <si>
    <t>Do podlah</t>
  </si>
  <si>
    <t>Koordinace s IT oddělením a ostatními profesemi</t>
  </si>
  <si>
    <t>Koordinace s ostatními profesemi</t>
  </si>
  <si>
    <t>Spínaný zálohovaný zdroj v krytu Z, s výstupy a odpojovačem, PC master</t>
  </si>
  <si>
    <t>Spínaný zálohovaný zdroj v krytu,  pro zámky a dveřní ŘJ</t>
  </si>
  <si>
    <t>Kování bezpečnostní VAAS rozteč 72mm, BT3, Klika - klika</t>
  </si>
  <si>
    <t>Kabel s konektorem 10m, EA324</t>
  </si>
  <si>
    <t>Přídavný HDD k rekordéru, 1TB</t>
  </si>
  <si>
    <t>Průrazy přes zdi do průměru 40mm</t>
  </si>
  <si>
    <t>Akumulátor PS12380, 12V/38Ah Vds</t>
  </si>
  <si>
    <t>Konektor RJ 45, cat. 6A, FTP</t>
  </si>
  <si>
    <t>Do rozvaděče AVT v posluchárně</t>
  </si>
  <si>
    <t>Ofice box, prázdný pro 4x DataGate 22,5x45mm</t>
  </si>
  <si>
    <t>Drátěný žlab 100x100, gal. zinek, vč. příslušenství, komplet ze stropu, nebo na výložníku</t>
  </si>
  <si>
    <t xml:space="preserve">Drátěný žlab 500x100, gal. zinek,  vč. příslušenství, </t>
  </si>
  <si>
    <t>Drátěný žlab 200x100, gal. zinek,  vč. příslušenství, komplet ze stropu, nebo na výložníku</t>
  </si>
  <si>
    <t>Podparapetní žlab, 105x65, profil 010423, kryt 010522, PVC přepážka 010582</t>
  </si>
  <si>
    <t>Koncový díl 010704 podparapetního žlabu</t>
  </si>
  <si>
    <t>Krabice podlahová, 16 modulů (8X45x45mm), redukovaná hloubka na 65mm, kopletní sestava</t>
  </si>
  <si>
    <t>UPS, výkon 5-22KVA, battery pack 15 minut při 7 kVA, 19" provedení, 6U+6U, komlet vč. příslušné kabeláže</t>
  </si>
  <si>
    <t>Kabel U/FTP, kat. 6A, LSZH plášť, 4 páry, cívka 500m, Dca, s2, d1, a1</t>
  </si>
  <si>
    <t>Analogový telefonní přístroj Aastra 6730a</t>
  </si>
  <si>
    <t xml:space="preserve"> 19" panel s "kníry" pro uložení kabelu 1U, 2 úchyty, šedý</t>
  </si>
  <si>
    <t>PowerCat propojovací kabel UTP kat.5E, 2 metry, barva červená</t>
  </si>
  <si>
    <t>Modul DataGate 1xRJ45, STP Cat 6A, černý</t>
  </si>
  <si>
    <t>SSY-00015-02 - unloaded office block 4 port</t>
  </si>
  <si>
    <t>SSY-00016-02 - unloaded office block 6 port</t>
  </si>
  <si>
    <t>Patch Cord RJ45-RJ45 for Consolidation Point,568B,F/UTP solid, PowerCat 6A, LSOH, 20m</t>
  </si>
  <si>
    <t>Audio panel pro Pbú, 3x2 tlač. + klavesnice</t>
  </si>
  <si>
    <t>k</t>
  </si>
  <si>
    <t>Kompletní sada prvků a zařízení pro instalaci nouzové signalizace na WC pro tělesně postižené. Sada obsahuje: 1x signalizační světlo s elektronikou a akustickou signalizací, 1x volací / potvrzovací tlačítko, 1x volací tlačítko táhlo s uklidňující LED, 1x volací tlačítko s uklidňující LED, 1x zařízení pro potvrzení volání, 1x napájecí zdroj 230VAC/24VDC</t>
  </si>
  <si>
    <t>Kabel U/UTP, kat. 5e, LSZH plášť, 4 páry, cívka 500m, Eca</t>
  </si>
  <si>
    <t>WC - inv.</t>
  </si>
  <si>
    <t>Naprogramování systému, nastavení, odzkoušení systému WC - invalidi</t>
  </si>
  <si>
    <t>SO 001 - OBJEKT 31</t>
  </si>
  <si>
    <t>ÚSTAV BIOLOGIE A VOLNĚ ŽIJÍCÍCH ZVÍŘAT</t>
  </si>
  <si>
    <t>Demontáž stávajících AP - viz demontáže list SK</t>
  </si>
  <si>
    <t>Demontáž stávajícího optického kabelu v 1PP (bud. 32), demontáž stávajícího opt. kabelu z budovy 30</t>
  </si>
  <si>
    <t>Demontáž stávajícího rozvaděče v 1PP, komplet vč. výstroje a výzbroje rozvaděče (patch panely, AP apod.)</t>
  </si>
  <si>
    <t xml:space="preserve">Optická vana výsuvná, černá, 24x adaptér LC/APC duplex, 1x kazeta pro 24 svárů, 24x ochrana svárů, 2x průchodka </t>
  </si>
  <si>
    <t>Demontáž stávajících komponentů SK (zásuvky, kabeláž atd.), likvidace</t>
  </si>
  <si>
    <t>Síťové prvky</t>
  </si>
  <si>
    <t>Patchpanel</t>
  </si>
  <si>
    <t>Síťové prvky, dodávka, bez administrace</t>
  </si>
  <si>
    <t>Vypracování a podání žádosti o certifikaci</t>
  </si>
  <si>
    <t>Datový rozvaděč - sestava 3x rack 42U, 800x800 mm v radě spojený. Sestava obsahuje: 3 ks TS IT skříň pro sítě, prosklené př. dveře, plné plechové vert. dělené zad. dveře, ŠxVxH 800x2000x800. 2 ks bočnice 2000x800 nasouv., RAL7035. 2 sady balení pro vnější spojení skříní, vertikál, bal=6ks. 3 sady podstavec pro skříň ŠxV 800x100mm, RAL 9005. 3 sady bočnice podstavce 800x100mm, RAL 9005. 6 ks podlahové ližiny pro serverové rozvaděče s hloubkou 800mm. 3 ks podlahový plech ŠxH 800x250 pro skříň.  3 ks podlahový plech ŠxH 800x100 pro skříň. 3 ks podlahový plech posunovací ŠxH 800x150 pro skříň. 3 ks podlahový plech ŠxH 800x 237,5 pro skříň s kabelovým vstupem po stranách. 3 ks kabelová trasa výškově stavitelná 2000-2200mm, montáž na rám skříně, RAL9005. 6 ks vertikální kabelový kanál pro skříň s 19" profily a výškou 2000mm, 19" rámy a výškou 1800mm, RAL9005. 3 ks plech s ventilátory 800x800-1200, 2 větr., RAL7035. 6 ks příd. ventilátor 140m3/h 230V/50Hz, sada, 119x119x38 mm. 3 ks uzemňovací sada k rámovému zemnění. 2 ks napájecí sběrnice PSM 2x3x16A pro nap.mod., max. 7 modulů, V 2000 mm. 2 ks PSM Připojovací kabel  USV 1-fázový. 2 sady na upev.nap.sběrnic do TS IT skříně - pevná. 2 ks zásuvkový zasun. modul 4 zás. F/B-ČSN, nejištěno. 6 ks zásuvkový zasun. modul 6 zás. IEC320 C13 poč.ploch,nejištěno.</t>
  </si>
  <si>
    <t>Ing. Igor Hliněný</t>
  </si>
  <si>
    <t>Výrobce; typ výrobku</t>
  </si>
  <si>
    <t>Neoddělitelnou součástí soupisu prací je kompletní dokumentace - technická zpráva a výkresová dokumentace</t>
  </si>
  <si>
    <t>U žlutě podbarvených položek je v pravém sloupci nutno uvést nabízený standard (výrobce; typ výrobku)</t>
  </si>
  <si>
    <t>Veškeré komponenty a zařízení, které budou dodány v rámci rozšíření systému ACCESS, musí být kompatibilní se stávajícím systémem. Stávající systém  je IMA.Typy, řady, jména zařízení a systémů jsou uváděna z důvodu, že je nutné zachovat kompatibilitu, jednotnou správu, jednotnou administraci, jednotný servis, revize a funkční zkoušky již instalovaných zařízení a systémů v areálu VFU.</t>
  </si>
  <si>
    <t>Veškeré komponenty a zařízení, které budou dodány v rámci rozšíření systému aktivních prvků, musí být kompatibilní se stávajícím systémem. Stávající systém  je CISCO.Typy, řady, jména zařízení a systémů jsou uváděna z důvodu, že je nutné zachovat kompatibilitu, jednotnou správu, jednotnou administraci, jednotný servis, revize a funkční zkoušky již instalovaných zařízení a systémů v areálu VFU.</t>
  </si>
  <si>
    <t>Veškeré komponenty a zařízení, které budou dodány v rámci rozšíření systému SK, musí být kompatibilní se stávajícím systémem. Stávající systém SK je Molex, rozvaděče Rittal. Typy, řady, jména zařízení a systémů jsou uváděna z důvodu, že je nutné zachovat kompatibilitu, jednotnou správu, jednotnou administraci, jednotný servis, revize a funkční zkoušky již instalovaných zařízení a systémů v areálu VFU.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</si>
</sst>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_K_č"/>
    <numFmt numFmtId="165" formatCode="#,##0.00000"/>
    <numFmt numFmtId="166" formatCode="0.00&quot;m&quot;"/>
    <numFmt numFmtId="167" formatCode="0&quot;ks.&quot;"/>
    <numFmt numFmtId="168" formatCode="#,##0.00_ ;\-#,##0.00\ "/>
    <numFmt numFmtId="169" formatCode="dd/mm/yy"/>
    <numFmt numFmtId="170" formatCode="0.0"/>
    <numFmt numFmtId="171" formatCode="#,##0\ &quot;Kč&quot;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6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2">
    <xf numFmtId="0" fontId="0" fillId="0" borderId="0" xfId="0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4" fontId="5" fillId="0" borderId="4" xfId="0" applyNumberFormat="1" applyFont="1" applyBorder="1"/>
    <xf numFmtId="49" fontId="6" fillId="0" borderId="2" xfId="0" applyNumberFormat="1" applyFont="1" applyBorder="1"/>
    <xf numFmtId="49" fontId="3" fillId="0" borderId="0" xfId="0" applyNumberFormat="1" applyFont="1"/>
    <xf numFmtId="0" fontId="6" fillId="0" borderId="4" xfId="0" applyNumberFormat="1" applyFont="1" applyBorder="1"/>
    <xf numFmtId="49" fontId="6" fillId="0" borderId="2" xfId="0" applyNumberFormat="1" applyFont="1" applyBorder="1" applyAlignment="1">
      <alignment horizontal="left"/>
    </xf>
    <xf numFmtId="0" fontId="5" fillId="0" borderId="0" xfId="0" applyFont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0" fillId="0" borderId="0" xfId="0" applyBorder="1"/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49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10" xfId="0" applyBorder="1"/>
    <xf numFmtId="0" fontId="1" fillId="0" borderId="0" xfId="0" applyFont="1"/>
    <xf numFmtId="0" fontId="1" fillId="0" borderId="0" xfId="0" applyFont="1" applyBorder="1"/>
    <xf numFmtId="167" fontId="8" fillId="0" borderId="0" xfId="0" applyNumberFormat="1" applyFont="1" applyBorder="1"/>
    <xf numFmtId="166" fontId="8" fillId="0" borderId="0" xfId="0" applyNumberFormat="1" applyFont="1" applyFill="1"/>
    <xf numFmtId="166" fontId="8" fillId="0" borderId="0" xfId="0" applyNumberFormat="1" applyFont="1"/>
    <xf numFmtId="4" fontId="4" fillId="2" borderId="0" xfId="0" applyNumberFormat="1" applyFont="1" applyFill="1"/>
    <xf numFmtId="0" fontId="1" fillId="0" borderId="10" xfId="0" applyFont="1" applyBorder="1"/>
    <xf numFmtId="0" fontId="11" fillId="0" borderId="0" xfId="0" applyFont="1"/>
    <xf numFmtId="0" fontId="11" fillId="2" borderId="0" xfId="0" applyFont="1" applyFill="1"/>
    <xf numFmtId="0" fontId="3" fillId="2" borderId="22" xfId="0" applyFont="1" applyFill="1" applyBorder="1"/>
    <xf numFmtId="0" fontId="11" fillId="2" borderId="10" xfId="0" applyFont="1" applyFill="1" applyBorder="1"/>
    <xf numFmtId="0" fontId="11" fillId="2" borderId="23" xfId="0" applyFont="1" applyFill="1" applyBorder="1"/>
    <xf numFmtId="4" fontId="3" fillId="2" borderId="21" xfId="0" applyNumberFormat="1" applyFont="1" applyFill="1" applyBorder="1"/>
    <xf numFmtId="0" fontId="0" fillId="2" borderId="0" xfId="0" applyFill="1"/>
    <xf numFmtId="0" fontId="1" fillId="2" borderId="0" xfId="0" applyFont="1" applyFill="1"/>
    <xf numFmtId="0" fontId="10" fillId="2" borderId="0" xfId="0" applyFont="1" applyFill="1"/>
    <xf numFmtId="0" fontId="9" fillId="2" borderId="22" xfId="0" applyFont="1" applyFill="1" applyBorder="1"/>
    <xf numFmtId="0" fontId="10" fillId="2" borderId="10" xfId="0" applyFont="1" applyFill="1" applyBorder="1"/>
    <xf numFmtId="0" fontId="10" fillId="2" borderId="23" xfId="0" applyFont="1" applyFill="1" applyBorder="1"/>
    <xf numFmtId="0" fontId="1" fillId="2" borderId="10" xfId="0" applyFont="1" applyFill="1" applyBorder="1" applyAlignment="1"/>
    <xf numFmtId="0" fontId="11" fillId="0" borderId="24" xfId="0" applyFont="1" applyBorder="1"/>
    <xf numFmtId="0" fontId="11" fillId="0" borderId="25" xfId="0" applyFont="1" applyBorder="1"/>
    <xf numFmtId="0" fontId="11" fillId="0" borderId="26" xfId="0" applyFont="1" applyBorder="1"/>
    <xf numFmtId="0" fontId="11" fillId="0" borderId="0" xfId="0" applyFont="1" applyBorder="1"/>
    <xf numFmtId="0" fontId="11" fillId="0" borderId="27" xfId="0" applyFont="1" applyBorder="1"/>
    <xf numFmtId="0" fontId="11" fillId="0" borderId="28" xfId="0" applyFont="1" applyBorder="1"/>
    <xf numFmtId="0" fontId="3" fillId="0" borderId="0" xfId="0" applyFont="1" applyAlignment="1">
      <alignment vertical="center"/>
    </xf>
    <xf numFmtId="0" fontId="1" fillId="0" borderId="21" xfId="0" applyFont="1" applyBorder="1"/>
    <xf numFmtId="0" fontId="1" fillId="0" borderId="21" xfId="0" applyFont="1" applyFill="1" applyBorder="1"/>
    <xf numFmtId="2" fontId="0" fillId="0" borderId="21" xfId="0" applyNumberFormat="1" applyBorder="1"/>
    <xf numFmtId="4" fontId="0" fillId="0" borderId="21" xfId="0" applyNumberFormat="1" applyBorder="1"/>
    <xf numFmtId="4" fontId="1" fillId="0" borderId="21" xfId="0" applyNumberFormat="1" applyFont="1" applyBorder="1"/>
    <xf numFmtId="168" fontId="1" fillId="0" borderId="21" xfId="0" quotePrefix="1" applyNumberFormat="1" applyFont="1" applyFill="1" applyBorder="1"/>
    <xf numFmtId="0" fontId="0" fillId="0" borderId="21" xfId="0" applyBorder="1"/>
    <xf numFmtId="0" fontId="0" fillId="0" borderId="23" xfId="0" applyBorder="1"/>
    <xf numFmtId="0" fontId="1" fillId="0" borderId="22" xfId="0" applyFont="1" applyFill="1" applyBorder="1"/>
    <xf numFmtId="0" fontId="1" fillId="0" borderId="0" xfId="0" applyFont="1" applyFill="1" applyBorder="1"/>
    <xf numFmtId="0" fontId="0" fillId="0" borderId="0" xfId="0" applyBorder="1" applyAlignment="1">
      <alignment horizontal="right" vertical="top"/>
    </xf>
    <xf numFmtId="0" fontId="0" fillId="0" borderId="21" xfId="0" applyFill="1" applyBorder="1"/>
    <xf numFmtId="168" fontId="1" fillId="0" borderId="21" xfId="0" applyNumberFormat="1" applyFont="1" applyFill="1" applyBorder="1"/>
    <xf numFmtId="4" fontId="1" fillId="0" borderId="21" xfId="0" applyNumberFormat="1" applyFont="1" applyFill="1" applyBorder="1"/>
    <xf numFmtId="0" fontId="11" fillId="2" borderId="24" xfId="0" applyFont="1" applyFill="1" applyBorder="1"/>
    <xf numFmtId="0" fontId="11" fillId="2" borderId="25" xfId="0" applyFont="1" applyFill="1" applyBorder="1"/>
    <xf numFmtId="0" fontId="1" fillId="0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15" fillId="0" borderId="19" xfId="1" applyFont="1" applyBorder="1" applyAlignment="1">
      <alignment horizontal="centerContinuous" vertical="top"/>
    </xf>
    <xf numFmtId="0" fontId="12" fillId="0" borderId="19" xfId="1" applyFont="1" applyBorder="1" applyAlignment="1">
      <alignment horizontal="centerContinuous"/>
    </xf>
    <xf numFmtId="0" fontId="1" fillId="0" borderId="0" xfId="1"/>
    <xf numFmtId="0" fontId="16" fillId="2" borderId="30" xfId="1" applyFont="1" applyFill="1" applyBorder="1" applyAlignment="1">
      <alignment horizontal="left"/>
    </xf>
    <xf numFmtId="0" fontId="17" fillId="2" borderId="31" xfId="1" applyFont="1" applyFill="1" applyBorder="1" applyAlignment="1">
      <alignment horizontal="centerContinuous"/>
    </xf>
    <xf numFmtId="0" fontId="18" fillId="2" borderId="32" xfId="1" applyFont="1" applyFill="1" applyBorder="1" applyAlignment="1">
      <alignment horizontal="left"/>
    </xf>
    <xf numFmtId="0" fontId="17" fillId="0" borderId="33" xfId="1" applyFont="1" applyBorder="1"/>
    <xf numFmtId="49" fontId="17" fillId="0" borderId="34" xfId="1" applyNumberFormat="1" applyFont="1" applyBorder="1" applyAlignment="1">
      <alignment horizontal="left"/>
    </xf>
    <xf numFmtId="0" fontId="12" fillId="0" borderId="35" xfId="1" applyFont="1" applyBorder="1"/>
    <xf numFmtId="0" fontId="17" fillId="0" borderId="23" xfId="1" applyFont="1" applyBorder="1"/>
    <xf numFmtId="0" fontId="17" fillId="0" borderId="10" xfId="1" applyFont="1" applyBorder="1"/>
    <xf numFmtId="0" fontId="17" fillId="0" borderId="21" xfId="1" applyFont="1" applyBorder="1"/>
    <xf numFmtId="0" fontId="17" fillId="0" borderId="36" xfId="1" applyFont="1" applyBorder="1" applyAlignment="1">
      <alignment horizontal="left"/>
    </xf>
    <xf numFmtId="0" fontId="16" fillId="0" borderId="35" xfId="1" applyFont="1" applyBorder="1"/>
    <xf numFmtId="49" fontId="17" fillId="0" borderId="36" xfId="1" applyNumberFormat="1" applyFont="1" applyBorder="1" applyAlignment="1">
      <alignment horizontal="left"/>
    </xf>
    <xf numFmtId="49" fontId="16" fillId="2" borderId="35" xfId="1" applyNumberFormat="1" applyFont="1" applyFill="1" applyBorder="1"/>
    <xf numFmtId="49" fontId="12" fillId="2" borderId="23" xfId="1" applyNumberFormat="1" applyFont="1" applyFill="1" applyBorder="1"/>
    <xf numFmtId="0" fontId="12" fillId="2" borderId="10" xfId="1" applyFont="1" applyFill="1" applyBorder="1"/>
    <xf numFmtId="0" fontId="12" fillId="2" borderId="23" xfId="1" applyFont="1" applyFill="1" applyBorder="1"/>
    <xf numFmtId="0" fontId="17" fillId="0" borderId="21" xfId="1" applyFont="1" applyFill="1" applyBorder="1"/>
    <xf numFmtId="3" fontId="17" fillId="0" borderId="36" xfId="1" applyNumberFormat="1" applyFont="1" applyBorder="1" applyAlignment="1">
      <alignment horizontal="left"/>
    </xf>
    <xf numFmtId="0" fontId="1" fillId="0" borderId="0" xfId="1" applyFill="1"/>
    <xf numFmtId="49" fontId="16" fillId="2" borderId="37" xfId="1" applyNumberFormat="1" applyFont="1" applyFill="1" applyBorder="1"/>
    <xf numFmtId="49" fontId="12" fillId="2" borderId="38" xfId="1" applyNumberFormat="1" applyFont="1" applyFill="1" applyBorder="1"/>
    <xf numFmtId="0" fontId="16" fillId="2" borderId="0" xfId="1" applyFont="1" applyFill="1" applyBorder="1"/>
    <xf numFmtId="0" fontId="12" fillId="2" borderId="0" xfId="1" applyFont="1" applyFill="1" applyBorder="1"/>
    <xf numFmtId="49" fontId="17" fillId="0" borderId="21" xfId="1" applyNumberFormat="1" applyFont="1" applyBorder="1" applyAlignment="1">
      <alignment horizontal="left"/>
    </xf>
    <xf numFmtId="0" fontId="17" fillId="0" borderId="39" xfId="1" applyFont="1" applyBorder="1"/>
    <xf numFmtId="0" fontId="17" fillId="0" borderId="21" xfId="1" applyNumberFormat="1" applyFont="1" applyBorder="1"/>
    <xf numFmtId="0" fontId="17" fillId="0" borderId="40" xfId="1" applyNumberFormat="1" applyFont="1" applyBorder="1" applyAlignment="1">
      <alignment horizontal="left"/>
    </xf>
    <xf numFmtId="0" fontId="1" fillId="0" borderId="0" xfId="1" applyNumberFormat="1" applyBorder="1"/>
    <xf numFmtId="0" fontId="17" fillId="0" borderId="40" xfId="1" applyFont="1" applyBorder="1" applyAlignment="1">
      <alignment horizontal="left"/>
    </xf>
    <xf numFmtId="0" fontId="1" fillId="0" borderId="0" xfId="1" applyBorder="1"/>
    <xf numFmtId="0" fontId="17" fillId="0" borderId="21" xfId="1" applyFont="1" applyFill="1" applyBorder="1" applyAlignment="1"/>
    <xf numFmtId="0" fontId="17" fillId="0" borderId="40" xfId="1" applyFont="1" applyFill="1" applyBorder="1" applyAlignment="1"/>
    <xf numFmtId="0" fontId="1" fillId="0" borderId="0" xfId="1" applyFont="1" applyFill="1" applyBorder="1" applyAlignment="1"/>
    <xf numFmtId="0" fontId="17" fillId="0" borderId="21" xfId="1" applyFont="1" applyBorder="1" applyAlignment="1"/>
    <xf numFmtId="3" fontId="1" fillId="0" borderId="0" xfId="1" applyNumberFormat="1"/>
    <xf numFmtId="0" fontId="17" fillId="0" borderId="35" xfId="1" applyFont="1" applyBorder="1"/>
    <xf numFmtId="0" fontId="17" fillId="0" borderId="33" xfId="1" applyFont="1" applyBorder="1" applyAlignment="1">
      <alignment horizontal="left"/>
    </xf>
    <xf numFmtId="0" fontId="17" fillId="0" borderId="41" xfId="1" applyFont="1" applyBorder="1" applyAlignment="1">
      <alignment horizontal="left"/>
    </xf>
    <xf numFmtId="0" fontId="15" fillId="0" borderId="42" xfId="1" applyFont="1" applyBorder="1" applyAlignment="1">
      <alignment horizontal="centerContinuous" vertical="center"/>
    </xf>
    <xf numFmtId="0" fontId="19" fillId="0" borderId="43" xfId="1" applyFont="1" applyBorder="1" applyAlignment="1">
      <alignment horizontal="centerContinuous" vertical="center"/>
    </xf>
    <xf numFmtId="0" fontId="12" fillId="0" borderId="43" xfId="1" applyFont="1" applyBorder="1" applyAlignment="1">
      <alignment horizontal="centerContinuous" vertical="center"/>
    </xf>
    <xf numFmtId="0" fontId="12" fillId="0" borderId="44" xfId="1" applyFont="1" applyBorder="1" applyAlignment="1">
      <alignment horizontal="centerContinuous" vertical="center"/>
    </xf>
    <xf numFmtId="0" fontId="16" fillId="2" borderId="45" xfId="1" applyFont="1" applyFill="1" applyBorder="1" applyAlignment="1">
      <alignment horizontal="left"/>
    </xf>
    <xf numFmtId="0" fontId="12" fillId="2" borderId="46" xfId="1" applyFont="1" applyFill="1" applyBorder="1" applyAlignment="1">
      <alignment horizontal="left"/>
    </xf>
    <xf numFmtId="0" fontId="12" fillId="2" borderId="29" xfId="1" applyFont="1" applyFill="1" applyBorder="1" applyAlignment="1">
      <alignment horizontal="centerContinuous"/>
    </xf>
    <xf numFmtId="0" fontId="16" fillId="2" borderId="46" xfId="1" applyFont="1" applyFill="1" applyBorder="1" applyAlignment="1">
      <alignment horizontal="centerContinuous"/>
    </xf>
    <xf numFmtId="0" fontId="12" fillId="2" borderId="46" xfId="1" applyFont="1" applyFill="1" applyBorder="1" applyAlignment="1">
      <alignment horizontal="centerContinuous"/>
    </xf>
    <xf numFmtId="0" fontId="12" fillId="0" borderId="47" xfId="1" applyFont="1" applyBorder="1"/>
    <xf numFmtId="0" fontId="12" fillId="0" borderId="28" xfId="1" applyFont="1" applyBorder="1"/>
    <xf numFmtId="0" fontId="12" fillId="0" borderId="30" xfId="1" applyFont="1" applyBorder="1"/>
    <xf numFmtId="3" fontId="12" fillId="0" borderId="32" xfId="1" applyNumberFormat="1" applyFont="1" applyBorder="1"/>
    <xf numFmtId="0" fontId="12" fillId="0" borderId="31" xfId="1" applyFont="1" applyBorder="1"/>
    <xf numFmtId="3" fontId="12" fillId="0" borderId="34" xfId="1" applyNumberFormat="1" applyFont="1" applyBorder="1"/>
    <xf numFmtId="3" fontId="12" fillId="0" borderId="10" xfId="1" applyNumberFormat="1" applyFont="1" applyBorder="1"/>
    <xf numFmtId="0" fontId="12" fillId="0" borderId="23" xfId="1" applyFont="1" applyBorder="1"/>
    <xf numFmtId="0" fontId="12" fillId="0" borderId="48" xfId="1" applyFont="1" applyBorder="1"/>
    <xf numFmtId="0" fontId="12" fillId="0" borderId="28" xfId="1" applyFont="1" applyBorder="1" applyAlignment="1">
      <alignment shrinkToFit="1"/>
    </xf>
    <xf numFmtId="0" fontId="12" fillId="0" borderId="49" xfId="1" applyFont="1" applyBorder="1"/>
    <xf numFmtId="0" fontId="11" fillId="0" borderId="0" xfId="1" applyFont="1"/>
    <xf numFmtId="0" fontId="12" fillId="0" borderId="37" xfId="1" applyFont="1" applyBorder="1"/>
    <xf numFmtId="0" fontId="12" fillId="0" borderId="0" xfId="1" applyFont="1" applyBorder="1"/>
    <xf numFmtId="0" fontId="12" fillId="0" borderId="50" xfId="1" applyFont="1" applyBorder="1"/>
    <xf numFmtId="3" fontId="12" fillId="0" borderId="51" xfId="1" applyNumberFormat="1" applyFont="1" applyBorder="1"/>
    <xf numFmtId="0" fontId="12" fillId="0" borderId="52" xfId="1" applyFont="1" applyBorder="1"/>
    <xf numFmtId="0" fontId="16" fillId="2" borderId="30" xfId="1" applyFont="1" applyFill="1" applyBorder="1"/>
    <xf numFmtId="0" fontId="16" fillId="2" borderId="32" xfId="1" applyFont="1" applyFill="1" applyBorder="1"/>
    <xf numFmtId="0" fontId="16" fillId="2" borderId="31" xfId="1" applyFont="1" applyFill="1" applyBorder="1"/>
    <xf numFmtId="0" fontId="16" fillId="2" borderId="53" xfId="1" applyFont="1" applyFill="1" applyBorder="1"/>
    <xf numFmtId="0" fontId="16" fillId="2" borderId="54" xfId="1" applyFont="1" applyFill="1" applyBorder="1"/>
    <xf numFmtId="0" fontId="12" fillId="0" borderId="38" xfId="1" applyFont="1" applyBorder="1"/>
    <xf numFmtId="0" fontId="12" fillId="0" borderId="0" xfId="1" applyFont="1"/>
    <xf numFmtId="0" fontId="12" fillId="0" borderId="26" xfId="1" applyFont="1" applyBorder="1"/>
    <xf numFmtId="0" fontId="12" fillId="0" borderId="55" xfId="1" applyFont="1" applyBorder="1"/>
    <xf numFmtId="0" fontId="12" fillId="0" borderId="0" xfId="1" applyFont="1" applyBorder="1" applyAlignment="1">
      <alignment horizontal="right"/>
    </xf>
    <xf numFmtId="169" fontId="12" fillId="0" borderId="0" xfId="1" applyNumberFormat="1" applyFont="1" applyBorder="1"/>
    <xf numFmtId="0" fontId="12" fillId="0" borderId="0" xfId="1" applyFont="1" applyFill="1" applyBorder="1"/>
    <xf numFmtId="0" fontId="12" fillId="0" borderId="56" xfId="1" applyFont="1" applyBorder="1"/>
    <xf numFmtId="0" fontId="12" fillId="0" borderId="27" xfId="1" applyFont="1" applyBorder="1"/>
    <xf numFmtId="0" fontId="12" fillId="0" borderId="57" xfId="1" applyFont="1" applyBorder="1"/>
    <xf numFmtId="0" fontId="12" fillId="0" borderId="25" xfId="1" applyFont="1" applyBorder="1"/>
    <xf numFmtId="170" fontId="12" fillId="0" borderId="58" xfId="1" applyNumberFormat="1" applyFont="1" applyBorder="1" applyAlignment="1">
      <alignment horizontal="right"/>
    </xf>
    <xf numFmtId="0" fontId="12" fillId="0" borderId="58" xfId="1" applyFont="1" applyBorder="1"/>
    <xf numFmtId="0" fontId="12" fillId="0" borderId="10" xfId="1" applyFont="1" applyBorder="1"/>
    <xf numFmtId="170" fontId="12" fillId="0" borderId="23" xfId="1" applyNumberFormat="1" applyFont="1" applyBorder="1" applyAlignment="1">
      <alignment horizontal="right"/>
    </xf>
    <xf numFmtId="0" fontId="19" fillId="2" borderId="50" xfId="1" applyFont="1" applyFill="1" applyBorder="1"/>
    <xf numFmtId="0" fontId="19" fillId="2" borderId="51" xfId="1" applyFont="1" applyFill="1" applyBorder="1"/>
    <xf numFmtId="0" fontId="19" fillId="2" borderId="52" xfId="1" applyFont="1" applyFill="1" applyBorder="1"/>
    <xf numFmtId="0" fontId="3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6" fillId="2" borderId="10" xfId="1" applyFont="1" applyFill="1" applyBorder="1"/>
    <xf numFmtId="3" fontId="12" fillId="0" borderId="59" xfId="1" applyNumberFormat="1" applyFont="1" applyBorder="1"/>
    <xf numFmtId="14" fontId="12" fillId="0" borderId="38" xfId="1" applyNumberFormat="1" applyFont="1" applyBorder="1"/>
    <xf numFmtId="0" fontId="0" fillId="0" borderId="0" xfId="0" applyFill="1" applyBorder="1"/>
    <xf numFmtId="4" fontId="0" fillId="0" borderId="0" xfId="0" applyNumberFormat="1"/>
    <xf numFmtId="0" fontId="0" fillId="2" borderId="25" xfId="0" applyFill="1" applyBorder="1"/>
    <xf numFmtId="0" fontId="11" fillId="2" borderId="26" xfId="0" applyFont="1" applyFill="1" applyBorder="1"/>
    <xf numFmtId="0" fontId="11" fillId="2" borderId="0" xfId="0" applyFont="1" applyFill="1" applyBorder="1"/>
    <xf numFmtId="0" fontId="1" fillId="2" borderId="0" xfId="0" applyFont="1" applyFill="1" applyBorder="1"/>
    <xf numFmtId="4" fontId="4" fillId="2" borderId="0" xfId="0" applyNumberFormat="1" applyFont="1" applyFill="1" applyBorder="1"/>
    <xf numFmtId="0" fontId="0" fillId="2" borderId="0" xfId="0" applyFill="1" applyBorder="1"/>
    <xf numFmtId="0" fontId="0" fillId="0" borderId="22" xfId="0" applyBorder="1" applyAlignment="1">
      <alignment horizontal="left"/>
    </xf>
    <xf numFmtId="0" fontId="1" fillId="0" borderId="26" xfId="0" applyFont="1" applyBorder="1"/>
    <xf numFmtId="167" fontId="8" fillId="0" borderId="23" xfId="0" applyNumberFormat="1" applyFont="1" applyBorder="1"/>
    <xf numFmtId="0" fontId="1" fillId="0" borderId="33" xfId="0" applyFont="1" applyBorder="1" applyAlignment="1">
      <alignment vertical="top"/>
    </xf>
    <xf numFmtId="0" fontId="0" fillId="0" borderId="33" xfId="0" applyBorder="1" applyAlignment="1">
      <alignment horizontal="left"/>
    </xf>
    <xf numFmtId="0" fontId="0" fillId="0" borderId="21" xfId="0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2" borderId="25" xfId="0" applyFont="1" applyFill="1" applyBorder="1" applyAlignment="1"/>
    <xf numFmtId="0" fontId="1" fillId="0" borderId="22" xfId="0" applyFont="1" applyBorder="1"/>
    <xf numFmtId="167" fontId="8" fillId="0" borderId="10" xfId="0" applyNumberFormat="1" applyFont="1" applyBorder="1"/>
    <xf numFmtId="166" fontId="8" fillId="0" borderId="10" xfId="0" applyNumberFormat="1" applyFont="1" applyFill="1" applyBorder="1"/>
    <xf numFmtId="166" fontId="8" fillId="0" borderId="10" xfId="0" applyNumberFormat="1" applyFont="1" applyBorder="1"/>
    <xf numFmtId="166" fontId="8" fillId="0" borderId="23" xfId="0" applyNumberFormat="1" applyFont="1" applyBorder="1"/>
    <xf numFmtId="0" fontId="0" fillId="0" borderId="25" xfId="0" applyBorder="1"/>
    <xf numFmtId="0" fontId="0" fillId="0" borderId="25" xfId="0" applyFill="1" applyBorder="1"/>
    <xf numFmtId="0" fontId="1" fillId="0" borderId="21" xfId="0" applyFont="1" applyBorder="1" applyAlignment="1">
      <alignment horizontal="right" vertical="top"/>
    </xf>
    <xf numFmtId="0" fontId="12" fillId="0" borderId="38" xfId="1" applyFont="1" applyBorder="1" applyAlignment="1">
      <alignment horizontal="right"/>
    </xf>
    <xf numFmtId="0" fontId="21" fillId="0" borderId="0" xfId="0" applyFont="1" applyBorder="1"/>
    <xf numFmtId="0" fontId="14" fillId="0" borderId="0" xfId="0" applyFont="1" applyBorder="1" applyAlignment="1"/>
    <xf numFmtId="0" fontId="10" fillId="2" borderId="0" xfId="0" applyFont="1" applyFill="1" applyBorder="1"/>
    <xf numFmtId="0" fontId="14" fillId="0" borderId="26" xfId="0" applyFont="1" applyBorder="1" applyAlignment="1">
      <alignment wrapText="1"/>
    </xf>
    <xf numFmtId="0" fontId="0" fillId="0" borderId="26" xfId="0" applyBorder="1" applyAlignment="1">
      <alignment wrapText="1"/>
    </xf>
    <xf numFmtId="166" fontId="8" fillId="0" borderId="24" xfId="0" applyNumberFormat="1" applyFont="1" applyBorder="1"/>
    <xf numFmtId="0" fontId="0" fillId="0" borderId="26" xfId="0" applyBorder="1" applyAlignment="1"/>
    <xf numFmtId="0" fontId="0" fillId="0" borderId="23" xfId="0" applyBorder="1" applyAlignment="1">
      <alignment horizontal="right" wrapText="1"/>
    </xf>
    <xf numFmtId="0" fontId="0" fillId="0" borderId="23" xfId="0" applyBorder="1" applyAlignment="1">
      <alignment horizontal="right"/>
    </xf>
    <xf numFmtId="0" fontId="0" fillId="0" borderId="23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21" xfId="0" applyBorder="1" applyAlignment="1">
      <alignment horizontal="right" vertical="top"/>
    </xf>
    <xf numFmtId="0" fontId="0" fillId="0" borderId="60" xfId="0" applyBorder="1" applyAlignment="1">
      <alignment horizontal="right" vertical="top"/>
    </xf>
    <xf numFmtId="0" fontId="4" fillId="0" borderId="0" xfId="0" applyFont="1" applyAlignment="1">
      <alignment horizontal="left"/>
    </xf>
    <xf numFmtId="0" fontId="0" fillId="0" borderId="23" xfId="0" applyBorder="1" applyAlignment="1">
      <alignment horizontal="left"/>
    </xf>
    <xf numFmtId="0" fontId="0" fillId="0" borderId="60" xfId="0" applyBorder="1" applyAlignment="1">
      <alignment horizontal="right" vertical="top"/>
    </xf>
    <xf numFmtId="0" fontId="0" fillId="0" borderId="21" xfId="0" applyBorder="1" applyAlignment="1">
      <alignment horizontal="right" vertical="top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21" xfId="0" applyBorder="1" applyAlignment="1">
      <alignment horizontal="right" vertical="top"/>
    </xf>
    <xf numFmtId="2" fontId="0" fillId="0" borderId="21" xfId="0" applyNumberFormat="1" applyFill="1" applyBorder="1"/>
    <xf numFmtId="0" fontId="14" fillId="0" borderId="22" xfId="0" applyFont="1" applyBorder="1" applyAlignment="1"/>
    <xf numFmtId="0" fontId="0" fillId="0" borderId="10" xfId="0" applyBorder="1" applyAlignment="1"/>
    <xf numFmtId="0" fontId="0" fillId="0" borderId="23" xfId="0" applyBorder="1" applyAlignment="1"/>
    <xf numFmtId="0" fontId="1" fillId="0" borderId="26" xfId="0" applyFont="1" applyFill="1" applyBorder="1"/>
    <xf numFmtId="167" fontId="8" fillId="0" borderId="0" xfId="0" applyNumberFormat="1" applyFont="1" applyFill="1" applyBorder="1"/>
    <xf numFmtId="167" fontId="8" fillId="0" borderId="23" xfId="0" applyNumberFormat="1" applyFont="1" applyFill="1" applyBorder="1"/>
    <xf numFmtId="168" fontId="1" fillId="0" borderId="0" xfId="0" applyNumberFormat="1" applyFont="1" applyFill="1" applyBorder="1"/>
    <xf numFmtId="4" fontId="0" fillId="0" borderId="21" xfId="0" applyNumberFormat="1" applyFill="1" applyBorder="1"/>
    <xf numFmtId="0" fontId="0" fillId="0" borderId="22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0" fontId="0" fillId="0" borderId="33" xfId="0" applyFill="1" applyBorder="1" applyAlignment="1">
      <alignment horizontal="left"/>
    </xf>
    <xf numFmtId="0" fontId="0" fillId="0" borderId="21" xfId="0" applyBorder="1" applyAlignment="1">
      <alignment horizontal="right" vertical="top"/>
    </xf>
    <xf numFmtId="0" fontId="3" fillId="0" borderId="0" xfId="0" applyFont="1" applyBorder="1" applyAlignment="1">
      <alignment horizontal="left"/>
    </xf>
    <xf numFmtId="4" fontId="2" fillId="0" borderId="0" xfId="0" applyNumberFormat="1" applyFont="1" applyAlignment="1">
      <alignment horizontal="center"/>
    </xf>
    <xf numFmtId="0" fontId="6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top" shrinkToFit="1"/>
    </xf>
    <xf numFmtId="49" fontId="0" fillId="0" borderId="61" xfId="0" applyNumberFormat="1" applyBorder="1" applyAlignment="1">
      <alignment vertical="top" shrinkToFit="1"/>
    </xf>
    <xf numFmtId="49" fontId="0" fillId="0" borderId="10" xfId="0" applyNumberFormat="1" applyBorder="1" applyAlignment="1">
      <alignment vertical="top" shrinkToFit="1"/>
    </xf>
    <xf numFmtId="49" fontId="0" fillId="0" borderId="6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0" fontId="1" fillId="0" borderId="0" xfId="1" applyAlignment="1">
      <alignment horizontal="left" wrapText="1"/>
    </xf>
    <xf numFmtId="171" fontId="12" fillId="0" borderId="22" xfId="1" applyNumberFormat="1" applyFont="1" applyBorder="1" applyAlignment="1">
      <alignment horizontal="right" indent="2"/>
    </xf>
    <xf numFmtId="171" fontId="12" fillId="0" borderId="40" xfId="1" applyNumberFormat="1" applyFont="1" applyBorder="1" applyAlignment="1">
      <alignment horizontal="right" indent="2"/>
    </xf>
    <xf numFmtId="171" fontId="19" fillId="2" borderId="64" xfId="1" applyNumberFormat="1" applyFont="1" applyFill="1" applyBorder="1" applyAlignment="1">
      <alignment horizontal="right" indent="2"/>
    </xf>
    <xf numFmtId="171" fontId="19" fillId="2" borderId="65" xfId="1" applyNumberFormat="1" applyFont="1" applyFill="1" applyBorder="1" applyAlignment="1">
      <alignment horizontal="right" indent="2"/>
    </xf>
    <xf numFmtId="0" fontId="5" fillId="0" borderId="0" xfId="1" applyFont="1" applyAlignment="1">
      <alignment horizontal="left" vertical="top" wrapText="1"/>
    </xf>
    <xf numFmtId="0" fontId="12" fillId="0" borderId="50" xfId="1" applyFont="1" applyBorder="1" applyAlignment="1">
      <alignment horizontal="center" shrinkToFit="1"/>
    </xf>
    <xf numFmtId="0" fontId="12" fillId="0" borderId="52" xfId="1" applyFont="1" applyBorder="1" applyAlignment="1">
      <alignment horizontal="center" shrinkToFit="1"/>
    </xf>
    <xf numFmtId="0" fontId="17" fillId="0" borderId="21" xfId="1" applyFont="1" applyBorder="1" applyAlignment="1">
      <alignment horizontal="left"/>
    </xf>
    <xf numFmtId="0" fontId="17" fillId="0" borderId="22" xfId="1" applyFont="1" applyBorder="1" applyAlignment="1">
      <alignment horizontal="left"/>
    </xf>
    <xf numFmtId="0" fontId="17" fillId="0" borderId="21" xfId="1" applyFont="1" applyBorder="1" applyAlignment="1">
      <alignment horizontal="center"/>
    </xf>
    <xf numFmtId="0" fontId="0" fillId="0" borderId="21" xfId="0" applyBorder="1" applyAlignment="1"/>
    <xf numFmtId="0" fontId="1" fillId="0" borderId="21" xfId="0" applyFont="1" applyBorder="1" applyAlignment="1"/>
    <xf numFmtId="0" fontId="3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3" xfId="0" applyBorder="1" applyAlignment="1">
      <alignment horizontal="left"/>
    </xf>
    <xf numFmtId="0" fontId="1" fillId="0" borderId="22" xfId="0" applyFont="1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0" fontId="14" fillId="0" borderId="22" xfId="0" applyFont="1" applyBorder="1" applyAlignment="1">
      <alignment wrapText="1"/>
    </xf>
    <xf numFmtId="0" fontId="14" fillId="0" borderId="10" xfId="0" applyFont="1" applyBorder="1" applyAlignment="1">
      <alignment wrapText="1"/>
    </xf>
    <xf numFmtId="0" fontId="14" fillId="0" borderId="23" xfId="0" applyFont="1" applyBorder="1" applyAlignment="1">
      <alignment wrapText="1"/>
    </xf>
    <xf numFmtId="0" fontId="0" fillId="0" borderId="60" xfId="0" applyBorder="1" applyAlignment="1">
      <alignment horizontal="right" vertical="top"/>
    </xf>
    <xf numFmtId="0" fontId="0" fillId="0" borderId="66" xfId="0" applyBorder="1" applyAlignment="1">
      <alignment horizontal="right" vertical="top"/>
    </xf>
    <xf numFmtId="0" fontId="0" fillId="0" borderId="33" xfId="0" applyBorder="1" applyAlignment="1">
      <alignment horizontal="right" vertical="top"/>
    </xf>
    <xf numFmtId="0" fontId="0" fillId="0" borderId="33" xfId="0" applyBorder="1" applyAlignment="1"/>
    <xf numFmtId="0" fontId="1" fillId="0" borderId="10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14" fillId="0" borderId="22" xfId="0" applyFont="1" applyBorder="1" applyAlignment="1"/>
    <xf numFmtId="0" fontId="0" fillId="0" borderId="10" xfId="0" applyBorder="1" applyAlignment="1"/>
    <xf numFmtId="0" fontId="0" fillId="0" borderId="23" xfId="0" applyBorder="1" applyAlignment="1"/>
    <xf numFmtId="0" fontId="0" fillId="0" borderId="21" xfId="0" applyBorder="1" applyAlignment="1">
      <alignment horizontal="right" vertical="top"/>
    </xf>
    <xf numFmtId="0" fontId="14" fillId="0" borderId="22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60" xfId="0" applyFill="1" applyBorder="1" applyAlignment="1">
      <alignment horizontal="right" vertical="top"/>
    </xf>
    <xf numFmtId="0" fontId="0" fillId="0" borderId="66" xfId="0" applyFill="1" applyBorder="1" applyAlignment="1">
      <alignment horizontal="right" vertical="top"/>
    </xf>
    <xf numFmtId="0" fontId="0" fillId="0" borderId="33" xfId="0" applyFill="1" applyBorder="1" applyAlignment="1">
      <alignment horizontal="right" vertical="top"/>
    </xf>
    <xf numFmtId="0" fontId="1" fillId="0" borderId="22" xfId="0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58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60" xfId="0" applyFont="1" applyBorder="1" applyAlignment="1">
      <alignment horizontal="right" vertical="top"/>
    </xf>
    <xf numFmtId="0" fontId="14" fillId="0" borderId="22" xfId="0" applyFont="1" applyFill="1" applyBorder="1" applyAlignment="1"/>
    <xf numFmtId="0" fontId="14" fillId="0" borderId="10" xfId="0" applyFont="1" applyBorder="1" applyAlignment="1"/>
    <xf numFmtId="0" fontId="14" fillId="0" borderId="23" xfId="0" applyFont="1" applyBorder="1" applyAlignment="1"/>
    <xf numFmtId="0" fontId="3" fillId="0" borderId="0" xfId="0" applyFont="1" applyBorder="1" applyAlignment="1">
      <alignment horizontal="left"/>
    </xf>
    <xf numFmtId="0" fontId="14" fillId="0" borderId="10" xfId="0" applyFont="1" applyFill="1" applyBorder="1" applyAlignment="1">
      <alignment wrapText="1"/>
    </xf>
    <xf numFmtId="0" fontId="14" fillId="0" borderId="23" xfId="0" applyFont="1" applyFill="1" applyBorder="1" applyAlignment="1">
      <alignment wrapText="1"/>
    </xf>
    <xf numFmtId="0" fontId="0" fillId="0" borderId="60" xfId="0" applyBorder="1"/>
    <xf numFmtId="0" fontId="0" fillId="0" borderId="33" xfId="0" applyBorder="1"/>
    <xf numFmtId="0" fontId="0" fillId="3" borderId="0" xfId="0" applyFill="1"/>
    <xf numFmtId="0" fontId="1" fillId="4" borderId="22" xfId="0" applyFont="1" applyFill="1" applyBorder="1" applyAlignment="1">
      <alignment horizontal="left" wrapText="1"/>
    </xf>
    <xf numFmtId="0" fontId="0" fillId="4" borderId="10" xfId="0" applyFill="1" applyBorder="1" applyAlignment="1">
      <alignment horizontal="left" wrapText="1"/>
    </xf>
    <xf numFmtId="0" fontId="0" fillId="4" borderId="23" xfId="0" applyFill="1" applyBorder="1" applyAlignment="1">
      <alignment horizontal="left" wrapText="1"/>
    </xf>
    <xf numFmtId="0" fontId="0" fillId="4" borderId="21" xfId="0" applyFill="1" applyBorder="1"/>
    <xf numFmtId="0" fontId="1" fillId="4" borderId="10" xfId="0" applyFont="1" applyFill="1" applyBorder="1" applyAlignment="1">
      <alignment horizontal="left" wrapText="1"/>
    </xf>
    <xf numFmtId="0" fontId="22" fillId="0" borderId="0" xfId="0" applyFont="1" applyAlignment="1">
      <alignment wrapText="1"/>
    </xf>
    <xf numFmtId="0" fontId="22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62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67</v>
      </c>
      <c r="B2" s="7"/>
      <c r="C2" s="243"/>
      <c r="D2" s="243"/>
      <c r="E2" s="243"/>
      <c r="F2" s="243"/>
      <c r="G2" s="4" t="s">
        <v>63</v>
      </c>
      <c r="H2" s="11"/>
    </row>
    <row r="3" spans="1:8" ht="13.5" thickTop="1" x14ac:dyDescent="0.2"/>
    <row r="4" spans="1:8" ht="18" x14ac:dyDescent="0.25">
      <c r="A4" s="242" t="s">
        <v>64</v>
      </c>
      <c r="B4" s="242"/>
      <c r="C4" s="242"/>
      <c r="D4" s="242"/>
      <c r="E4" s="242"/>
      <c r="F4" s="242"/>
      <c r="G4" s="242"/>
      <c r="H4" s="242"/>
    </row>
    <row r="6" spans="1:8" ht="15.75" x14ac:dyDescent="0.25">
      <c r="A6" s="9" t="s">
        <v>65</v>
      </c>
      <c r="B6" s="6">
        <f>B2</f>
        <v>0</v>
      </c>
    </row>
    <row r="7" spans="1:8" ht="15.75" x14ac:dyDescent="0.25">
      <c r="B7" s="244">
        <f>C2</f>
        <v>0</v>
      </c>
      <c r="C7" s="245"/>
      <c r="D7" s="245"/>
      <c r="E7" s="245"/>
      <c r="F7" s="245"/>
      <c r="G7" s="245"/>
    </row>
    <row r="9" spans="1:8" s="9" customFormat="1" ht="12.75" customHeight="1" x14ac:dyDescent="0.2">
      <c r="A9" s="9" t="s">
        <v>66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C4F5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honeticPr fontId="13" type="noConversion"/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 x14ac:dyDescent="0.25">
      <c r="A1" s="246" t="s">
        <v>68</v>
      </c>
      <c r="B1" s="246"/>
      <c r="C1" s="247"/>
      <c r="D1" s="246"/>
      <c r="E1" s="246"/>
      <c r="F1" s="246"/>
      <c r="G1" s="246"/>
    </row>
    <row r="2" spans="1:7" ht="13.5" thickTop="1" x14ac:dyDescent="0.2">
      <c r="A2" s="16" t="s">
        <v>69</v>
      </c>
      <c r="B2" s="17"/>
      <c r="C2" s="248"/>
      <c r="D2" s="248"/>
      <c r="E2" s="248"/>
      <c r="F2" s="248"/>
      <c r="G2" s="249"/>
    </row>
    <row r="3" spans="1:7" x14ac:dyDescent="0.2">
      <c r="A3" s="18" t="s">
        <v>70</v>
      </c>
      <c r="B3" s="19"/>
      <c r="C3" s="250"/>
      <c r="D3" s="250"/>
      <c r="E3" s="250"/>
      <c r="F3" s="250"/>
      <c r="G3" s="251"/>
    </row>
    <row r="4" spans="1:7" ht="13.5" thickBot="1" x14ac:dyDescent="0.25">
      <c r="A4" s="20" t="s">
        <v>71</v>
      </c>
      <c r="B4" s="21"/>
      <c r="C4" s="252"/>
      <c r="D4" s="252"/>
      <c r="E4" s="252"/>
      <c r="F4" s="252"/>
      <c r="G4" s="253"/>
    </row>
    <row r="5" spans="1:7" ht="14.25" thickTop="1" thickBot="1" x14ac:dyDescent="0.25">
      <c r="B5" s="22"/>
      <c r="C5" s="23"/>
      <c r="D5" s="24"/>
    </row>
    <row r="6" spans="1:7" ht="13.5" thickBot="1" x14ac:dyDescent="0.25">
      <c r="A6" s="25" t="s">
        <v>72</v>
      </c>
      <c r="B6" s="26" t="s">
        <v>73</v>
      </c>
      <c r="C6" s="27" t="s">
        <v>74</v>
      </c>
      <c r="D6" s="28" t="s">
        <v>75</v>
      </c>
      <c r="E6" s="29" t="s">
        <v>76</v>
      </c>
      <c r="F6" s="30" t="s">
        <v>77</v>
      </c>
      <c r="G6" s="31" t="s">
        <v>78</v>
      </c>
    </row>
    <row r="7" spans="1:7" ht="14.25" thickTop="1" thickBot="1" x14ac:dyDescent="0.25">
      <c r="A7" s="32"/>
      <c r="B7" s="33"/>
      <c r="C7" s="34"/>
      <c r="D7" s="35"/>
      <c r="E7" s="36"/>
      <c r="F7" s="37"/>
      <c r="G7" s="38"/>
    </row>
  </sheetData>
  <sheetProtection password="C4F5" sheet="1"/>
  <mergeCells count="4">
    <mergeCell ref="A1:G1"/>
    <mergeCell ref="C2:G2"/>
    <mergeCell ref="C3:G3"/>
    <mergeCell ref="C4:G4"/>
  </mergeCells>
  <phoneticPr fontId="13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B55"/>
  <sheetViews>
    <sheetView tabSelected="1" workbookViewId="0"/>
  </sheetViews>
  <sheetFormatPr defaultRowHeight="12.75" x14ac:dyDescent="0.2"/>
  <cols>
    <col min="1" max="1" width="2" style="89" customWidth="1"/>
    <col min="2" max="2" width="15" style="89" customWidth="1"/>
    <col min="3" max="3" width="15.85546875" style="89" customWidth="1"/>
    <col min="4" max="4" width="14.5703125" style="89" customWidth="1"/>
    <col min="5" max="5" width="13.5703125" style="89" customWidth="1"/>
    <col min="6" max="6" width="16.5703125" style="89" customWidth="1"/>
    <col min="7" max="7" width="15.28515625" style="89" customWidth="1"/>
    <col min="8" max="16384" width="9.140625" style="89"/>
  </cols>
  <sheetData>
    <row r="1" spans="1:54" ht="24.75" customHeight="1" thickBot="1" x14ac:dyDescent="0.25">
      <c r="A1" s="87" t="s">
        <v>107</v>
      </c>
      <c r="B1" s="88"/>
      <c r="C1" s="88"/>
      <c r="D1" s="88"/>
      <c r="E1" s="88"/>
      <c r="F1" s="88"/>
      <c r="G1" s="88"/>
    </row>
    <row r="2" spans="1:54" ht="12.75" customHeight="1" x14ac:dyDescent="0.2">
      <c r="A2" s="90" t="s">
        <v>9</v>
      </c>
      <c r="B2" s="91"/>
      <c r="C2" s="92" t="s">
        <v>10</v>
      </c>
      <c r="D2" s="92"/>
      <c r="E2" s="91" t="s">
        <v>11</v>
      </c>
      <c r="F2" s="93" t="s">
        <v>12</v>
      </c>
      <c r="G2" s="94" t="s">
        <v>13</v>
      </c>
    </row>
    <row r="3" spans="1:54" ht="3" customHeight="1" x14ac:dyDescent="0.2">
      <c r="A3" s="95"/>
      <c r="B3" s="96"/>
      <c r="C3" s="97"/>
      <c r="D3" s="97"/>
      <c r="E3" s="96"/>
      <c r="F3" s="98"/>
      <c r="G3" s="99"/>
    </row>
    <row r="4" spans="1:54" ht="12" customHeight="1" x14ac:dyDescent="0.2">
      <c r="A4" s="100" t="s">
        <v>14</v>
      </c>
      <c r="B4" s="96"/>
      <c r="C4" s="97"/>
      <c r="D4" s="97"/>
      <c r="E4" s="96"/>
      <c r="F4" s="98" t="s">
        <v>15</v>
      </c>
      <c r="G4" s="101"/>
    </row>
    <row r="5" spans="1:54" ht="12.95" customHeight="1" x14ac:dyDescent="0.2">
      <c r="A5" s="102"/>
      <c r="B5" s="103"/>
      <c r="C5" s="180" t="s">
        <v>246</v>
      </c>
      <c r="D5" s="104"/>
      <c r="E5" s="105"/>
      <c r="F5" s="98" t="s">
        <v>16</v>
      </c>
      <c r="G5" s="99"/>
    </row>
    <row r="6" spans="1:54" ht="12.95" customHeight="1" x14ac:dyDescent="0.2">
      <c r="A6" s="100" t="s">
        <v>17</v>
      </c>
      <c r="B6" s="96"/>
      <c r="C6" s="97"/>
      <c r="D6" s="97"/>
      <c r="E6" s="96"/>
      <c r="F6" s="106" t="s">
        <v>18</v>
      </c>
      <c r="G6" s="107">
        <v>0</v>
      </c>
      <c r="L6" s="108"/>
    </row>
    <row r="7" spans="1:54" ht="12.95" customHeight="1" x14ac:dyDescent="0.2">
      <c r="A7" s="109"/>
      <c r="B7" s="110"/>
      <c r="C7" s="111" t="s">
        <v>247</v>
      </c>
      <c r="D7" s="112"/>
      <c r="E7" s="112"/>
      <c r="F7" s="113" t="s">
        <v>19</v>
      </c>
      <c r="G7" s="107">
        <f>IF(PocetMJ=0,,ROUND((F30+F32)/PocetMJ,1))</f>
        <v>0</v>
      </c>
    </row>
    <row r="8" spans="1:54" x14ac:dyDescent="0.2">
      <c r="A8" s="114" t="s">
        <v>20</v>
      </c>
      <c r="B8" s="98"/>
      <c r="C8" s="262" t="s">
        <v>59</v>
      </c>
      <c r="D8" s="262"/>
      <c r="E8" s="263"/>
      <c r="F8" s="115" t="s">
        <v>21</v>
      </c>
      <c r="G8" s="116" t="s">
        <v>22</v>
      </c>
      <c r="H8" s="117"/>
    </row>
    <row r="9" spans="1:54" x14ac:dyDescent="0.2">
      <c r="A9" s="114" t="s">
        <v>23</v>
      </c>
      <c r="B9" s="98"/>
      <c r="C9" s="262" t="str">
        <f>Projektant</f>
        <v>ASEC - elektrosystémy s.r.o.</v>
      </c>
      <c r="D9" s="262"/>
      <c r="E9" s="263"/>
      <c r="F9" s="98"/>
      <c r="G9" s="118"/>
      <c r="H9" s="119"/>
    </row>
    <row r="10" spans="1:54" x14ac:dyDescent="0.2">
      <c r="A10" s="114" t="s">
        <v>24</v>
      </c>
      <c r="B10" s="98"/>
      <c r="C10" s="262"/>
      <c r="D10" s="262"/>
      <c r="E10" s="262"/>
      <c r="F10" s="120"/>
      <c r="G10" s="121"/>
      <c r="H10" s="122"/>
    </row>
    <row r="11" spans="1:54" ht="13.5" customHeight="1" x14ac:dyDescent="0.2">
      <c r="A11" s="114" t="s">
        <v>25</v>
      </c>
      <c r="B11" s="98"/>
      <c r="C11" s="262"/>
      <c r="D11" s="262"/>
      <c r="E11" s="262"/>
      <c r="F11" s="123" t="s">
        <v>26</v>
      </c>
      <c r="G11" s="118" t="s">
        <v>114</v>
      </c>
      <c r="H11" s="119"/>
      <c r="AX11" s="124"/>
      <c r="AY11" s="124"/>
      <c r="AZ11" s="124"/>
      <c r="BA11" s="124"/>
      <c r="BB11" s="124"/>
    </row>
    <row r="12" spans="1:54" ht="12.75" customHeight="1" x14ac:dyDescent="0.2">
      <c r="A12" s="125" t="s">
        <v>27</v>
      </c>
      <c r="B12" s="96"/>
      <c r="C12" s="264"/>
      <c r="D12" s="264"/>
      <c r="E12" s="264"/>
      <c r="F12" s="126" t="s">
        <v>28</v>
      </c>
      <c r="G12" s="127"/>
      <c r="H12" s="119"/>
    </row>
    <row r="13" spans="1:54" ht="28.5" customHeight="1" thickBot="1" x14ac:dyDescent="0.25">
      <c r="A13" s="128" t="s">
        <v>30</v>
      </c>
      <c r="B13" s="129"/>
      <c r="C13" s="129"/>
      <c r="D13" s="129"/>
      <c r="E13" s="130"/>
      <c r="F13" s="130"/>
      <c r="G13" s="131"/>
      <c r="H13" s="119"/>
    </row>
    <row r="14" spans="1:54" ht="17.25" customHeight="1" thickBot="1" x14ac:dyDescent="0.25">
      <c r="A14" s="132" t="s">
        <v>31</v>
      </c>
      <c r="B14" s="133"/>
      <c r="C14" s="134"/>
      <c r="D14" s="135" t="s">
        <v>32</v>
      </c>
      <c r="E14" s="136"/>
      <c r="F14" s="136"/>
      <c r="G14" s="134"/>
    </row>
    <row r="15" spans="1:54" ht="15.95" customHeight="1" x14ac:dyDescent="0.2">
      <c r="A15" s="137"/>
      <c r="B15" s="138" t="s">
        <v>33</v>
      </c>
      <c r="C15" s="142">
        <v>0</v>
      </c>
      <c r="D15" s="139"/>
      <c r="E15" s="140"/>
      <c r="F15" s="141"/>
      <c r="G15" s="142"/>
    </row>
    <row r="16" spans="1:54" ht="15.95" customHeight="1" x14ac:dyDescent="0.2">
      <c r="A16" s="137" t="s">
        <v>34</v>
      </c>
      <c r="B16" s="138" t="s">
        <v>35</v>
      </c>
      <c r="C16" s="142">
        <v>0</v>
      </c>
      <c r="D16" s="95"/>
      <c r="E16" s="143"/>
      <c r="F16" s="144"/>
      <c r="G16" s="142"/>
    </row>
    <row r="17" spans="1:14" ht="15.95" customHeight="1" x14ac:dyDescent="0.2">
      <c r="A17" s="137" t="s">
        <v>36</v>
      </c>
      <c r="B17" s="138" t="s">
        <v>37</v>
      </c>
      <c r="C17" s="142">
        <f>Rekapitulace!L21</f>
        <v>0</v>
      </c>
      <c r="D17" s="95"/>
      <c r="E17" s="143"/>
      <c r="F17" s="144"/>
      <c r="G17" s="142"/>
    </row>
    <row r="18" spans="1:14" ht="15.95" customHeight="1" x14ac:dyDescent="0.2">
      <c r="A18" s="145" t="s">
        <v>38</v>
      </c>
      <c r="B18" s="146" t="s">
        <v>39</v>
      </c>
      <c r="C18" s="142">
        <f>Rekapitulace!K21</f>
        <v>0</v>
      </c>
      <c r="D18" s="95"/>
      <c r="E18" s="143"/>
      <c r="F18" s="144"/>
      <c r="G18" s="142"/>
    </row>
    <row r="19" spans="1:14" ht="15.95" customHeight="1" x14ac:dyDescent="0.2">
      <c r="A19" s="147" t="s">
        <v>40</v>
      </c>
      <c r="B19" s="138"/>
      <c r="C19" s="142">
        <f>SUM(C15:C18)</f>
        <v>0</v>
      </c>
      <c r="D19" s="95"/>
      <c r="E19" s="143"/>
      <c r="F19" s="144"/>
      <c r="G19" s="142"/>
    </row>
    <row r="20" spans="1:14" ht="15.95" customHeight="1" x14ac:dyDescent="0.2">
      <c r="A20" s="147"/>
      <c r="B20" s="138"/>
      <c r="C20" s="142"/>
      <c r="D20" s="95"/>
      <c r="E20" s="143"/>
      <c r="F20" s="144"/>
      <c r="G20" s="142"/>
    </row>
    <row r="21" spans="1:14" ht="15.95" customHeight="1" x14ac:dyDescent="0.2">
      <c r="A21" s="147" t="s">
        <v>94</v>
      </c>
      <c r="B21" s="138"/>
      <c r="C21" s="142">
        <f>Rekapitulace!M21</f>
        <v>0</v>
      </c>
      <c r="D21" s="95"/>
      <c r="E21" s="143"/>
      <c r="F21" s="144"/>
      <c r="G21" s="142"/>
      <c r="N21" s="148"/>
    </row>
    <row r="22" spans="1:14" ht="15.95" customHeight="1" x14ac:dyDescent="0.2">
      <c r="A22" s="149" t="s">
        <v>41</v>
      </c>
      <c r="B22" s="150"/>
      <c r="C22" s="142">
        <f>C19+C21</f>
        <v>0</v>
      </c>
      <c r="D22" s="95" t="s">
        <v>42</v>
      </c>
      <c r="E22" s="143"/>
      <c r="F22" s="144"/>
      <c r="G22" s="142">
        <v>0</v>
      </c>
    </row>
    <row r="23" spans="1:14" ht="15.95" customHeight="1" thickBot="1" x14ac:dyDescent="0.25">
      <c r="A23" s="260" t="s">
        <v>43</v>
      </c>
      <c r="B23" s="261"/>
      <c r="C23" s="181">
        <f>C19+C21+G23</f>
        <v>0</v>
      </c>
      <c r="D23" s="151" t="s">
        <v>44</v>
      </c>
      <c r="E23" s="152"/>
      <c r="F23" s="153"/>
      <c r="G23" s="142">
        <f>Rekapitulace!N21</f>
        <v>0</v>
      </c>
    </row>
    <row r="24" spans="1:14" x14ac:dyDescent="0.2">
      <c r="A24" s="154" t="s">
        <v>45</v>
      </c>
      <c r="B24" s="155"/>
      <c r="C24" s="156"/>
      <c r="D24" s="155" t="s">
        <v>46</v>
      </c>
      <c r="E24" s="155"/>
      <c r="F24" s="157" t="s">
        <v>47</v>
      </c>
      <c r="G24" s="158"/>
    </row>
    <row r="25" spans="1:14" x14ac:dyDescent="0.2">
      <c r="A25" s="149" t="s">
        <v>48</v>
      </c>
      <c r="B25" s="150"/>
      <c r="C25" s="207" t="s">
        <v>258</v>
      </c>
      <c r="D25" s="150" t="s">
        <v>48</v>
      </c>
      <c r="E25" s="160"/>
      <c r="F25" s="161" t="s">
        <v>48</v>
      </c>
      <c r="G25" s="162"/>
    </row>
    <row r="26" spans="1:14" ht="37.5" customHeight="1" x14ac:dyDescent="0.2">
      <c r="A26" s="149" t="s">
        <v>49</v>
      </c>
      <c r="B26" s="163"/>
      <c r="C26" s="182">
        <v>43726</v>
      </c>
      <c r="D26" s="150" t="s">
        <v>49</v>
      </c>
      <c r="E26" s="160"/>
      <c r="F26" s="161" t="s">
        <v>49</v>
      </c>
      <c r="G26" s="162"/>
    </row>
    <row r="27" spans="1:14" x14ac:dyDescent="0.2">
      <c r="A27" s="149"/>
      <c r="B27" s="164"/>
      <c r="C27" s="159"/>
      <c r="D27" s="150"/>
      <c r="E27" s="160"/>
      <c r="F27" s="161"/>
      <c r="G27" s="162"/>
    </row>
    <row r="28" spans="1:14" x14ac:dyDescent="0.2">
      <c r="A28" s="149" t="s">
        <v>50</v>
      </c>
      <c r="B28" s="150"/>
      <c r="C28" s="159"/>
      <c r="D28" s="161" t="s">
        <v>51</v>
      </c>
      <c r="E28" s="159"/>
      <c r="F28" s="165" t="s">
        <v>51</v>
      </c>
      <c r="G28" s="162"/>
    </row>
    <row r="29" spans="1:14" ht="69" customHeight="1" x14ac:dyDescent="0.2">
      <c r="A29" s="149"/>
      <c r="B29" s="150"/>
      <c r="C29" s="166"/>
      <c r="D29" s="167"/>
      <c r="E29" s="166"/>
      <c r="F29" s="150"/>
      <c r="G29" s="162"/>
    </row>
    <row r="30" spans="1:14" x14ac:dyDescent="0.2">
      <c r="A30" s="168" t="s">
        <v>52</v>
      </c>
      <c r="B30" s="169"/>
      <c r="C30" s="170">
        <v>21</v>
      </c>
      <c r="D30" s="169" t="s">
        <v>53</v>
      </c>
      <c r="E30" s="171"/>
      <c r="F30" s="255">
        <f>C23-F32</f>
        <v>0</v>
      </c>
      <c r="G30" s="256"/>
    </row>
    <row r="31" spans="1:14" x14ac:dyDescent="0.2">
      <c r="A31" s="168" t="s">
        <v>54</v>
      </c>
      <c r="B31" s="169"/>
      <c r="C31" s="170">
        <f>SazbaDPH1</f>
        <v>21</v>
      </c>
      <c r="D31" s="169" t="s">
        <v>55</v>
      </c>
      <c r="E31" s="171"/>
      <c r="F31" s="255">
        <f>ROUND(PRODUCT(F30,C31/100),0)</f>
        <v>0</v>
      </c>
      <c r="G31" s="256"/>
    </row>
    <row r="32" spans="1:14" x14ac:dyDescent="0.2">
      <c r="A32" s="168" t="s">
        <v>52</v>
      </c>
      <c r="B32" s="169"/>
      <c r="C32" s="170">
        <v>0</v>
      </c>
      <c r="D32" s="169" t="s">
        <v>55</v>
      </c>
      <c r="E32" s="171"/>
      <c r="F32" s="255">
        <v>0</v>
      </c>
      <c r="G32" s="256"/>
    </row>
    <row r="33" spans="1:8" x14ac:dyDescent="0.2">
      <c r="A33" s="168" t="s">
        <v>54</v>
      </c>
      <c r="B33" s="172"/>
      <c r="C33" s="173">
        <f>SazbaDPH2</f>
        <v>0</v>
      </c>
      <c r="D33" s="169" t="s">
        <v>55</v>
      </c>
      <c r="E33" s="144"/>
      <c r="F33" s="255">
        <f>ROUND(PRODUCT(F32,C33/100),0)</f>
        <v>0</v>
      </c>
      <c r="G33" s="256"/>
    </row>
    <row r="34" spans="1:8" s="177" customFormat="1" ht="19.5" customHeight="1" thickBot="1" x14ac:dyDescent="0.3">
      <c r="A34" s="174" t="s">
        <v>56</v>
      </c>
      <c r="B34" s="175"/>
      <c r="C34" s="175"/>
      <c r="D34" s="175"/>
      <c r="E34" s="176"/>
      <c r="F34" s="257">
        <f>ROUND(SUM(F30:F33),0)</f>
        <v>0</v>
      </c>
      <c r="G34" s="258"/>
    </row>
    <row r="36" spans="1:8" x14ac:dyDescent="0.2">
      <c r="A36" s="178" t="s">
        <v>57</v>
      </c>
      <c r="B36" s="178"/>
      <c r="C36" s="178"/>
      <c r="D36" s="178"/>
      <c r="E36" s="178"/>
      <c r="F36" s="178"/>
      <c r="G36" s="178"/>
      <c r="H36" s="89" t="s">
        <v>58</v>
      </c>
    </row>
    <row r="37" spans="1:8" ht="14.25" customHeight="1" x14ac:dyDescent="0.2">
      <c r="A37" s="178"/>
      <c r="B37" s="259"/>
      <c r="C37" s="259"/>
      <c r="D37" s="259"/>
      <c r="E37" s="259"/>
      <c r="F37" s="259"/>
      <c r="G37" s="259"/>
      <c r="H37" s="89" t="s">
        <v>58</v>
      </c>
    </row>
    <row r="38" spans="1:8" ht="12.75" customHeight="1" x14ac:dyDescent="0.2">
      <c r="A38" s="179"/>
      <c r="B38" s="259"/>
      <c r="C38" s="259"/>
      <c r="D38" s="259"/>
      <c r="E38" s="259"/>
      <c r="F38" s="259"/>
      <c r="G38" s="259"/>
      <c r="H38" s="89" t="s">
        <v>58</v>
      </c>
    </row>
    <row r="39" spans="1:8" x14ac:dyDescent="0.2">
      <c r="A39" s="179"/>
      <c r="B39" s="259"/>
      <c r="C39" s="259"/>
      <c r="D39" s="259"/>
      <c r="E39" s="259"/>
      <c r="F39" s="259"/>
      <c r="G39" s="259"/>
      <c r="H39" s="89" t="s">
        <v>58</v>
      </c>
    </row>
    <row r="40" spans="1:8" x14ac:dyDescent="0.2">
      <c r="A40" s="179"/>
      <c r="B40" s="259"/>
      <c r="C40" s="259"/>
      <c r="D40" s="259"/>
      <c r="E40" s="259"/>
      <c r="F40" s="259"/>
      <c r="G40" s="259"/>
      <c r="H40" s="89" t="s">
        <v>58</v>
      </c>
    </row>
    <row r="41" spans="1:8" x14ac:dyDescent="0.2">
      <c r="A41" s="179"/>
      <c r="B41" s="259"/>
      <c r="C41" s="259"/>
      <c r="D41" s="259"/>
      <c r="E41" s="259"/>
      <c r="F41" s="259"/>
      <c r="G41" s="259"/>
      <c r="H41" s="89" t="s">
        <v>58</v>
      </c>
    </row>
    <row r="42" spans="1:8" x14ac:dyDescent="0.2">
      <c r="A42" s="179"/>
      <c r="B42" s="259"/>
      <c r="C42" s="259"/>
      <c r="D42" s="259"/>
      <c r="E42" s="259"/>
      <c r="F42" s="259"/>
      <c r="G42" s="259"/>
      <c r="H42" s="89" t="s">
        <v>58</v>
      </c>
    </row>
    <row r="43" spans="1:8" x14ac:dyDescent="0.2">
      <c r="A43" s="179"/>
      <c r="B43" s="259"/>
      <c r="C43" s="259"/>
      <c r="D43" s="259"/>
      <c r="E43" s="259"/>
      <c r="F43" s="259"/>
      <c r="G43" s="259"/>
      <c r="H43" s="89" t="s">
        <v>58</v>
      </c>
    </row>
    <row r="44" spans="1:8" x14ac:dyDescent="0.2">
      <c r="A44" s="179"/>
      <c r="B44" s="259"/>
      <c r="C44" s="259"/>
      <c r="D44" s="259"/>
      <c r="E44" s="259"/>
      <c r="F44" s="259"/>
      <c r="G44" s="259"/>
      <c r="H44" s="89" t="s">
        <v>58</v>
      </c>
    </row>
    <row r="45" spans="1:8" ht="0.75" customHeight="1" x14ac:dyDescent="0.2">
      <c r="A45" s="179"/>
      <c r="B45" s="259"/>
      <c r="C45" s="259"/>
      <c r="D45" s="259"/>
      <c r="E45" s="259"/>
      <c r="F45" s="259"/>
      <c r="G45" s="259"/>
      <c r="H45" s="89" t="s">
        <v>58</v>
      </c>
    </row>
    <row r="46" spans="1:8" x14ac:dyDescent="0.2">
      <c r="B46" s="254"/>
      <c r="C46" s="254"/>
      <c r="D46" s="254"/>
      <c r="E46" s="254"/>
      <c r="F46" s="254"/>
      <c r="G46" s="254"/>
    </row>
    <row r="47" spans="1:8" x14ac:dyDescent="0.2">
      <c r="B47" s="254"/>
      <c r="C47" s="254"/>
      <c r="D47" s="254"/>
      <c r="E47" s="254"/>
      <c r="F47" s="254"/>
      <c r="G47" s="254"/>
    </row>
    <row r="48" spans="1:8" x14ac:dyDescent="0.2">
      <c r="B48" s="254"/>
      <c r="C48" s="254"/>
      <c r="D48" s="254"/>
      <c r="E48" s="254"/>
      <c r="F48" s="254"/>
      <c r="G48" s="254"/>
    </row>
    <row r="49" spans="2:7" x14ac:dyDescent="0.2">
      <c r="B49" s="254"/>
      <c r="C49" s="254"/>
      <c r="D49" s="254"/>
      <c r="E49" s="254"/>
      <c r="F49" s="254"/>
      <c r="G49" s="254"/>
    </row>
    <row r="50" spans="2:7" x14ac:dyDescent="0.2">
      <c r="B50" s="254"/>
      <c r="C50" s="254"/>
      <c r="D50" s="254"/>
      <c r="E50" s="254"/>
      <c r="F50" s="254"/>
      <c r="G50" s="254"/>
    </row>
    <row r="51" spans="2:7" x14ac:dyDescent="0.2">
      <c r="B51" s="254"/>
      <c r="C51" s="254"/>
      <c r="D51" s="254"/>
      <c r="E51" s="254"/>
      <c r="F51" s="254"/>
      <c r="G51" s="254"/>
    </row>
    <row r="52" spans="2:7" x14ac:dyDescent="0.2">
      <c r="B52" s="254"/>
      <c r="C52" s="254"/>
      <c r="D52" s="254"/>
      <c r="E52" s="254"/>
      <c r="F52" s="254"/>
      <c r="G52" s="254"/>
    </row>
    <row r="53" spans="2:7" x14ac:dyDescent="0.2">
      <c r="B53" s="254"/>
      <c r="C53" s="254"/>
      <c r="D53" s="254"/>
      <c r="E53" s="254"/>
      <c r="F53" s="254"/>
      <c r="G53" s="254"/>
    </row>
    <row r="54" spans="2:7" x14ac:dyDescent="0.2">
      <c r="B54" s="254"/>
      <c r="C54" s="254"/>
      <c r="D54" s="254"/>
      <c r="E54" s="254"/>
      <c r="F54" s="254"/>
      <c r="G54" s="254"/>
    </row>
    <row r="55" spans="2:7" x14ac:dyDescent="0.2">
      <c r="B55" s="254"/>
      <c r="C55" s="254"/>
      <c r="D55" s="254"/>
      <c r="E55" s="254"/>
      <c r="F55" s="254"/>
      <c r="G55" s="254"/>
    </row>
  </sheetData>
  <sheetProtection algorithmName="SHA-512" hashValue="W8NvQLzRkFOWt8peH1LBXbavI92Hy0ODLA0mHmWns3/b3UZ8icsiiqU+kOFYe0w0gXaX+SXX3op6ilQwMPWRkw==" saltValue="pBEGNgFMwVIqXES3K8oF+A==" spinCount="100000" sheet="1" objects="1" scenarios="1"/>
  <mergeCells count="22">
    <mergeCell ref="A23:B23"/>
    <mergeCell ref="C8:E8"/>
    <mergeCell ref="C9:E9"/>
    <mergeCell ref="C10:E10"/>
    <mergeCell ref="C11:E11"/>
    <mergeCell ref="C12:E12"/>
    <mergeCell ref="B55:G55"/>
    <mergeCell ref="F30:G30"/>
    <mergeCell ref="B46:G46"/>
    <mergeCell ref="B47:G47"/>
    <mergeCell ref="B48:G48"/>
    <mergeCell ref="B49:G49"/>
    <mergeCell ref="F31:G31"/>
    <mergeCell ref="F32:G32"/>
    <mergeCell ref="F33:G33"/>
    <mergeCell ref="B53:G53"/>
    <mergeCell ref="B54:G54"/>
    <mergeCell ref="B50:G50"/>
    <mergeCell ref="F34:G34"/>
    <mergeCell ref="B51:G51"/>
    <mergeCell ref="B37:G45"/>
    <mergeCell ref="B52:G52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fitToHeight="7" orientation="portrait" horizontalDpi="300" verticalDpi="300" r:id="rId1"/>
  <headerFooter alignWithMargins="0">
    <oddFooter>&amp;LZpracováno programem BUILDpower,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O21"/>
  <sheetViews>
    <sheetView view="pageBreakPreview" zoomScaleNormal="100" zoomScaleSheetLayoutView="110" workbookViewId="0"/>
  </sheetViews>
  <sheetFormatPr defaultRowHeight="12.75" x14ac:dyDescent="0.2"/>
  <cols>
    <col min="1" max="1" width="6.7109375" customWidth="1"/>
    <col min="11" max="15" width="15.7109375" customWidth="1"/>
    <col min="17" max="17" width="15.42578125" customWidth="1"/>
  </cols>
  <sheetData>
    <row r="3" spans="1:15" ht="28.5" customHeight="1" x14ac:dyDescent="0.2">
      <c r="B3" s="67" t="str">
        <f>'Krycí list'!A1</f>
        <v>OCENĚNÝ POLOŽKOVÝ SOUPIS PRACÍ S VÝKAZEM VÝMĚR</v>
      </c>
    </row>
    <row r="4" spans="1:15" ht="15.75" x14ac:dyDescent="0.25">
      <c r="B4" s="61" t="s">
        <v>98</v>
      </c>
      <c r="C4" s="62"/>
      <c r="D4" s="267" t="str">
        <f>'Krycí list'!C7</f>
        <v>ÚSTAV BIOLOGIE A VOLNĚ ŽIJÍCÍCH ZVÍŘAT</v>
      </c>
      <c r="E4" s="267"/>
      <c r="F4" s="267"/>
      <c r="G4" s="267"/>
      <c r="H4" s="267"/>
      <c r="I4" s="267"/>
      <c r="J4" s="267"/>
    </row>
    <row r="5" spans="1:15" ht="15.75" x14ac:dyDescent="0.25">
      <c r="B5" s="63" t="s">
        <v>99</v>
      </c>
      <c r="C5" s="64"/>
      <c r="D5" s="267" t="str">
        <f>'Krycí list'!C5</f>
        <v>SO 001 - OBJEKT 31</v>
      </c>
      <c r="E5" s="267"/>
      <c r="F5" s="267"/>
      <c r="G5" s="267"/>
      <c r="H5" s="267"/>
      <c r="I5" s="267"/>
      <c r="J5" s="267"/>
    </row>
    <row r="6" spans="1:15" ht="15.75" x14ac:dyDescent="0.25">
      <c r="B6" s="65" t="s">
        <v>96</v>
      </c>
      <c r="C6" s="66"/>
      <c r="D6" s="267" t="s">
        <v>7</v>
      </c>
      <c r="E6" s="267"/>
      <c r="F6" s="267"/>
      <c r="G6" s="267"/>
      <c r="H6" s="267"/>
      <c r="I6" s="267"/>
      <c r="J6" s="267"/>
    </row>
    <row r="8" spans="1:15" ht="25.5" x14ac:dyDescent="0.2">
      <c r="A8" s="74" t="s">
        <v>104</v>
      </c>
      <c r="B8" s="268" t="s">
        <v>103</v>
      </c>
      <c r="C8" s="269"/>
      <c r="D8" s="269"/>
      <c r="E8" s="269"/>
      <c r="F8" s="269"/>
      <c r="G8" s="269"/>
      <c r="H8" s="269"/>
      <c r="I8" s="269"/>
      <c r="J8" s="270"/>
      <c r="K8" s="84" t="s">
        <v>87</v>
      </c>
      <c r="L8" s="84" t="s">
        <v>89</v>
      </c>
      <c r="M8" s="84" t="s">
        <v>94</v>
      </c>
      <c r="N8" s="86" t="s">
        <v>60</v>
      </c>
      <c r="O8" s="85" t="s">
        <v>6</v>
      </c>
    </row>
    <row r="9" spans="1:15" x14ac:dyDescent="0.2">
      <c r="B9" s="77"/>
      <c r="C9" s="14"/>
      <c r="D9" s="14"/>
      <c r="E9" s="14"/>
      <c r="F9" s="14"/>
      <c r="G9" s="14"/>
      <c r="H9" s="14"/>
      <c r="I9" s="14"/>
      <c r="J9" s="14"/>
    </row>
    <row r="10" spans="1:15" x14ac:dyDescent="0.2">
      <c r="A10" s="74">
        <v>1</v>
      </c>
      <c r="B10" s="266" t="s">
        <v>143</v>
      </c>
      <c r="C10" s="265"/>
      <c r="D10" s="265"/>
      <c r="E10" s="265"/>
      <c r="F10" s="265"/>
      <c r="G10" s="265"/>
      <c r="H10" s="265"/>
      <c r="I10" s="265"/>
      <c r="J10" s="265"/>
      <c r="K10" s="71">
        <f>SK!S15+SK!S153+SK!S165+SK!S210</f>
        <v>0</v>
      </c>
      <c r="L10" s="71">
        <f>SK!U15+SK!U153+SK!U165+SK!U210</f>
        <v>0</v>
      </c>
      <c r="M10" s="71">
        <f>SK!U227</f>
        <v>0</v>
      </c>
      <c r="N10" s="71">
        <f>VRN!U8</f>
        <v>0</v>
      </c>
      <c r="O10" s="71">
        <f>SUM(K10:N10)</f>
        <v>0</v>
      </c>
    </row>
    <row r="11" spans="1:15" x14ac:dyDescent="0.2">
      <c r="A11" s="74">
        <v>2</v>
      </c>
      <c r="B11" s="266" t="s">
        <v>138</v>
      </c>
      <c r="C11" s="265"/>
      <c r="D11" s="265"/>
      <c r="E11" s="265"/>
      <c r="F11" s="265"/>
      <c r="G11" s="265"/>
      <c r="H11" s="265"/>
      <c r="I11" s="265"/>
      <c r="J11" s="265"/>
      <c r="K11" s="71">
        <f>ACCESS!S15+ACCESS!S67+ACCESS!S73+ACCESS!S85</f>
        <v>0</v>
      </c>
      <c r="L11" s="71">
        <f>ACCESS!U15+ACCESS!U67+ACCESS!U73+ACCESS!U85</f>
        <v>0</v>
      </c>
      <c r="M11" s="71">
        <f>ACCESS!U90</f>
        <v>0</v>
      </c>
      <c r="N11" s="71">
        <f>VRN!U15</f>
        <v>0</v>
      </c>
      <c r="O11" s="71">
        <f>SUM(K11:N11)</f>
        <v>0</v>
      </c>
    </row>
    <row r="12" spans="1:15" x14ac:dyDescent="0.2">
      <c r="A12" s="74">
        <v>3</v>
      </c>
      <c r="B12" s="266" t="s">
        <v>164</v>
      </c>
      <c r="C12" s="265"/>
      <c r="D12" s="265"/>
      <c r="E12" s="265"/>
      <c r="F12" s="265"/>
      <c r="G12" s="265"/>
      <c r="H12" s="265"/>
      <c r="I12" s="265"/>
      <c r="J12" s="265"/>
      <c r="K12" s="71">
        <f>CCTV!S14+CCTV!S30+CCTV!S36+CCTV!S42</f>
        <v>0</v>
      </c>
      <c r="L12" s="71">
        <f>CCTV!U14+CCTV!U30+CCTV!U36+CCTV!U42</f>
        <v>0</v>
      </c>
      <c r="M12" s="71">
        <f>CCTV!U47</f>
        <v>0</v>
      </c>
      <c r="N12" s="71">
        <f>VRN!U21</f>
        <v>0</v>
      </c>
      <c r="O12" s="71">
        <f>SUM(K12:N12)</f>
        <v>0</v>
      </c>
    </row>
    <row r="13" spans="1:15" x14ac:dyDescent="0.2">
      <c r="A13" s="74">
        <v>4</v>
      </c>
      <c r="B13" s="266" t="s">
        <v>115</v>
      </c>
      <c r="C13" s="265"/>
      <c r="D13" s="265"/>
      <c r="E13" s="265"/>
      <c r="F13" s="265"/>
      <c r="G13" s="265"/>
      <c r="H13" s="265"/>
      <c r="I13" s="265"/>
      <c r="J13" s="265"/>
      <c r="K13" s="71">
        <f>'AKTIVNI PRVKY'!S15+'AKTIVNI PRVKY'!S91+'AKTIVNI PRVKY'!S97+'AKTIVNI PRVKY'!S103</f>
        <v>0</v>
      </c>
      <c r="L13" s="71">
        <f>'AKTIVNI PRVKY'!U15+'AKTIVNI PRVKY'!U91+'AKTIVNI PRVKY'!U97+'AKTIVNI PRVKY'!U103</f>
        <v>0</v>
      </c>
      <c r="M13" s="71">
        <f>'AKTIVNI PRVKY'!U108</f>
        <v>0</v>
      </c>
      <c r="N13" s="71">
        <f>VRN!U26</f>
        <v>0</v>
      </c>
      <c r="O13" s="71">
        <f>SUM(K13:N13)</f>
        <v>0</v>
      </c>
    </row>
    <row r="14" spans="1:15" x14ac:dyDescent="0.2">
      <c r="A14" s="74"/>
      <c r="B14" s="266"/>
      <c r="C14" s="265"/>
      <c r="D14" s="265"/>
      <c r="E14" s="265"/>
      <c r="F14" s="265"/>
      <c r="G14" s="265"/>
      <c r="H14" s="265"/>
      <c r="I14" s="265"/>
      <c r="J14" s="265"/>
      <c r="K14" s="71"/>
      <c r="L14" s="71"/>
      <c r="M14" s="71"/>
      <c r="N14" s="71"/>
      <c r="O14" s="71"/>
    </row>
    <row r="15" spans="1:15" x14ac:dyDescent="0.2">
      <c r="A15" s="74"/>
      <c r="B15" s="266"/>
      <c r="C15" s="265"/>
      <c r="D15" s="265"/>
      <c r="E15" s="265"/>
      <c r="F15" s="265"/>
      <c r="G15" s="265"/>
      <c r="H15" s="265"/>
      <c r="I15" s="265"/>
      <c r="J15" s="265"/>
      <c r="K15" s="71"/>
      <c r="L15" s="71"/>
      <c r="M15" s="71"/>
      <c r="N15" s="71"/>
      <c r="O15" s="71"/>
    </row>
    <row r="16" spans="1:15" x14ac:dyDescent="0.2">
      <c r="A16" s="74"/>
      <c r="B16" s="266"/>
      <c r="C16" s="265"/>
      <c r="D16" s="265"/>
      <c r="E16" s="265"/>
      <c r="F16" s="265"/>
      <c r="G16" s="265"/>
      <c r="H16" s="265"/>
      <c r="I16" s="265"/>
      <c r="J16" s="265"/>
      <c r="K16" s="71"/>
      <c r="L16" s="71"/>
      <c r="M16" s="71"/>
      <c r="N16" s="71"/>
      <c r="O16" s="71"/>
    </row>
    <row r="17" spans="1:15" x14ac:dyDescent="0.2">
      <c r="A17" s="74"/>
      <c r="B17" s="266"/>
      <c r="C17" s="265"/>
      <c r="D17" s="265"/>
      <c r="E17" s="265"/>
      <c r="F17" s="265"/>
      <c r="G17" s="265"/>
      <c r="H17" s="265"/>
      <c r="I17" s="265"/>
      <c r="J17" s="265"/>
      <c r="K17" s="71"/>
      <c r="L17" s="71"/>
      <c r="M17" s="71"/>
      <c r="N17" s="71"/>
      <c r="O17" s="71"/>
    </row>
    <row r="18" spans="1:15" x14ac:dyDescent="0.2">
      <c r="A18" s="74"/>
      <c r="B18" s="266"/>
      <c r="C18" s="265"/>
      <c r="D18" s="265"/>
      <c r="E18" s="265"/>
      <c r="F18" s="265"/>
      <c r="G18" s="265"/>
      <c r="H18" s="265"/>
      <c r="I18" s="265"/>
      <c r="J18" s="265"/>
      <c r="K18" s="71"/>
      <c r="L18" s="71"/>
      <c r="M18" s="71"/>
      <c r="N18" s="71"/>
      <c r="O18" s="71"/>
    </row>
    <row r="19" spans="1:15" x14ac:dyDescent="0.2">
      <c r="A19" s="74"/>
      <c r="B19" s="266"/>
      <c r="C19" s="265"/>
      <c r="D19" s="265"/>
      <c r="E19" s="265"/>
      <c r="F19" s="265"/>
      <c r="G19" s="265"/>
      <c r="H19" s="265"/>
      <c r="I19" s="265"/>
      <c r="J19" s="265"/>
      <c r="K19" s="71"/>
      <c r="L19" s="71"/>
      <c r="M19" s="71"/>
      <c r="N19" s="71"/>
      <c r="O19" s="71"/>
    </row>
    <row r="21" spans="1:15" x14ac:dyDescent="0.2">
      <c r="B21" s="265" t="s">
        <v>8</v>
      </c>
      <c r="C21" s="265"/>
      <c r="D21" s="265"/>
      <c r="E21" s="265"/>
      <c r="F21" s="265"/>
      <c r="G21" s="265"/>
      <c r="H21" s="265"/>
      <c r="I21" s="265"/>
      <c r="J21" s="265"/>
      <c r="K21" s="71">
        <f>SUM(K10:K20)</f>
        <v>0</v>
      </c>
      <c r="L21" s="71">
        <f>SUM(L10:L20)</f>
        <v>0</v>
      </c>
      <c r="M21" s="71">
        <f>SUM(M10:M20)</f>
        <v>0</v>
      </c>
      <c r="N21" s="71">
        <f>SUM(N10:N20)</f>
        <v>0</v>
      </c>
      <c r="O21" s="71">
        <f>SUM(O10:O20)</f>
        <v>0</v>
      </c>
    </row>
  </sheetData>
  <sheetProtection algorithmName="SHA-512" hashValue="9USThy46IfRzbCP0gA5OMb9nrh2gZ3MLPtFrJBHIl6qqUtfQfx62BDCORctD3Z5gDrtxxreRof1JlOY1xa8vWQ==" saltValue="WLn2kGlMVzzjegAo77Yruw==" spinCount="100000" sheet="1" objects="1" scenarios="1"/>
  <mergeCells count="15">
    <mergeCell ref="B12:J12"/>
    <mergeCell ref="B13:J13"/>
    <mergeCell ref="D4:J4"/>
    <mergeCell ref="D5:J5"/>
    <mergeCell ref="D6:J6"/>
    <mergeCell ref="B8:J8"/>
    <mergeCell ref="B10:J10"/>
    <mergeCell ref="B11:J11"/>
    <mergeCell ref="B21:J21"/>
    <mergeCell ref="B14:J14"/>
    <mergeCell ref="B15:J15"/>
    <mergeCell ref="B16:J16"/>
    <mergeCell ref="B17:J17"/>
    <mergeCell ref="B18:J18"/>
    <mergeCell ref="B19:J19"/>
  </mergeCells>
  <phoneticPr fontId="13" type="noConversion"/>
  <pageMargins left="0.70866141732283472" right="0.70866141732283472" top="0.78740157480314965" bottom="0.78740157480314965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230"/>
  <sheetViews>
    <sheetView view="pageBreakPreview" zoomScaleNormal="100" zoomScaleSheetLayoutView="100" workbookViewId="0"/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25.7109375" customWidth="1"/>
  </cols>
  <sheetData>
    <row r="1" spans="1:22" ht="28.5" customHeight="1" x14ac:dyDescent="0.2">
      <c r="C1" s="67" t="str">
        <f>'Krycí list'!A1</f>
        <v>OCENĚNÝ POLOŽKOVÝ SOUPIS PRACÍ S VÝKAZEM VÝMĚR</v>
      </c>
    </row>
    <row r="2" spans="1:22" ht="15.75" x14ac:dyDescent="0.25">
      <c r="C2" s="61" t="s">
        <v>98</v>
      </c>
      <c r="D2" s="62"/>
      <c r="E2" s="296" t="str">
        <f>'Krycí list'!C7</f>
        <v>ÚSTAV BIOLOGIE A VOLNĚ ŽIJÍCÍCH ZVÍŘAT</v>
      </c>
      <c r="F2" s="297"/>
      <c r="G2" s="297"/>
      <c r="H2" s="297"/>
      <c r="I2" s="297"/>
      <c r="J2" s="297"/>
      <c r="K2" s="297"/>
      <c r="L2" s="297"/>
      <c r="M2" s="297"/>
      <c r="N2" s="298"/>
      <c r="O2" s="218"/>
    </row>
    <row r="3" spans="1:22" ht="15.75" x14ac:dyDescent="0.25">
      <c r="C3" s="63" t="s">
        <v>99</v>
      </c>
      <c r="D3" s="64"/>
      <c r="E3" s="296" t="str">
        <f>'Krycí list'!C5</f>
        <v>SO 001 - OBJEKT 31</v>
      </c>
      <c r="F3" s="297"/>
      <c r="G3" s="297"/>
      <c r="H3" s="297"/>
      <c r="I3" s="297"/>
      <c r="J3" s="297"/>
      <c r="K3" s="297"/>
      <c r="L3" s="297"/>
      <c r="M3" s="297"/>
      <c r="N3" s="298"/>
      <c r="O3" s="218"/>
    </row>
    <row r="4" spans="1:22" ht="15.75" x14ac:dyDescent="0.25">
      <c r="C4" s="65" t="s">
        <v>96</v>
      </c>
      <c r="D4" s="66"/>
      <c r="E4" s="299" t="s">
        <v>116</v>
      </c>
      <c r="F4" s="300"/>
      <c r="G4" s="300"/>
      <c r="H4" s="300"/>
      <c r="I4" s="300"/>
      <c r="J4" s="300"/>
      <c r="K4" s="300"/>
      <c r="L4" s="300"/>
      <c r="M4" s="300"/>
      <c r="N4" s="301"/>
      <c r="O4" s="218"/>
    </row>
    <row r="5" spans="1:22" ht="15.75" customHeight="1" x14ac:dyDescent="0.2">
      <c r="R5" s="302"/>
      <c r="S5" s="302"/>
      <c r="T5" s="221"/>
      <c r="U5" s="221"/>
    </row>
    <row r="6" spans="1:22" x14ac:dyDescent="0.2">
      <c r="A6" s="303" t="s">
        <v>241</v>
      </c>
      <c r="B6" s="47" t="s">
        <v>0</v>
      </c>
      <c r="C6" s="268" t="s">
        <v>103</v>
      </c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70"/>
      <c r="O6" s="217" t="s">
        <v>108</v>
      </c>
      <c r="P6" s="68" t="s">
        <v>91</v>
      </c>
      <c r="Q6" s="68" t="s">
        <v>86</v>
      </c>
      <c r="R6" s="69" t="s">
        <v>87</v>
      </c>
      <c r="S6" s="69" t="s">
        <v>88</v>
      </c>
      <c r="T6" s="69" t="s">
        <v>89</v>
      </c>
      <c r="U6" s="69" t="s">
        <v>90</v>
      </c>
      <c r="V6" s="74" t="s">
        <v>259</v>
      </c>
    </row>
    <row r="7" spans="1:22" x14ac:dyDescent="0.2">
      <c r="A7" s="278"/>
      <c r="B7" s="197" t="s">
        <v>101</v>
      </c>
      <c r="C7" s="76" t="s">
        <v>102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75"/>
      <c r="O7" s="14"/>
    </row>
    <row r="8" spans="1:22" x14ac:dyDescent="0.2">
      <c r="A8" s="279"/>
      <c r="B8" s="194"/>
      <c r="C8" s="304" t="s">
        <v>105</v>
      </c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6"/>
      <c r="O8" s="209"/>
    </row>
    <row r="9" spans="1:22" s="48" customFormat="1" ht="15.75" x14ac:dyDescent="0.25">
      <c r="D9" s="64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218"/>
      <c r="P9" s="64"/>
      <c r="Q9" s="64"/>
    </row>
    <row r="10" spans="1:22" s="48" customFormat="1" ht="31.5" customHeight="1" x14ac:dyDescent="0.25">
      <c r="A10" s="318" t="s">
        <v>264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9"/>
      <c r="T10" s="320"/>
      <c r="U10" s="320"/>
      <c r="V10" s="320"/>
    </row>
    <row r="11" spans="1:22" s="48" customFormat="1" ht="15.75" x14ac:dyDescent="0.25">
      <c r="A11" s="318" t="s">
        <v>260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  <c r="P11" s="318"/>
      <c r="Q11" s="318"/>
      <c r="R11" s="318"/>
      <c r="S11" s="319"/>
      <c r="T11" s="320"/>
      <c r="U11" s="320"/>
      <c r="V11" s="320"/>
    </row>
    <row r="12" spans="1:22" s="48" customFormat="1" ht="15.75" customHeight="1" x14ac:dyDescent="0.25">
      <c r="A12" s="318" t="s">
        <v>261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9"/>
      <c r="T12" s="320"/>
      <c r="U12" s="320"/>
      <c r="V12" s="320"/>
    </row>
    <row r="13" spans="1:22" s="48" customFormat="1" ht="15.75" x14ac:dyDescent="0.25">
      <c r="D13" s="64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241"/>
      <c r="P13" s="64"/>
      <c r="Q13" s="64"/>
    </row>
    <row r="14" spans="1:22" ht="15.75" x14ac:dyDescent="0.25">
      <c r="A14" s="49"/>
      <c r="B14" s="49"/>
      <c r="C14" s="50" t="s">
        <v>3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2"/>
      <c r="O14" s="187"/>
      <c r="P14" s="49"/>
      <c r="Q14" s="49"/>
      <c r="R14" s="49"/>
      <c r="S14" s="49"/>
      <c r="T14" s="49"/>
      <c r="U14" s="53">
        <f>S15+U15</f>
        <v>0</v>
      </c>
      <c r="V14" s="312"/>
    </row>
    <row r="15" spans="1:22" ht="15" x14ac:dyDescent="0.2">
      <c r="A15" s="49"/>
      <c r="B15" s="49"/>
      <c r="C15" s="198"/>
      <c r="D15" s="198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49"/>
      <c r="Q15" s="49"/>
      <c r="R15" s="49"/>
      <c r="S15" s="46">
        <f>SUM(S16:S151)</f>
        <v>0</v>
      </c>
      <c r="T15" s="49"/>
      <c r="U15" s="46">
        <f>SUM(U16:U151)</f>
        <v>0</v>
      </c>
      <c r="V15" s="312"/>
    </row>
    <row r="16" spans="1:22" ht="178.5" customHeight="1" x14ac:dyDescent="0.2">
      <c r="A16" s="291">
        <v>1</v>
      </c>
      <c r="B16" s="237"/>
      <c r="C16" s="313" t="s">
        <v>257</v>
      </c>
      <c r="D16" s="314"/>
      <c r="E16" s="314"/>
      <c r="F16" s="314"/>
      <c r="G16" s="314"/>
      <c r="H16" s="314"/>
      <c r="I16" s="314"/>
      <c r="J16" s="314"/>
      <c r="K16" s="314"/>
      <c r="L16" s="314"/>
      <c r="M16" s="314"/>
      <c r="N16" s="315"/>
      <c r="O16" s="215" t="s">
        <v>97</v>
      </c>
      <c r="P16" s="70">
        <f>D17+F17+H17+J17+L17+N17</f>
        <v>1</v>
      </c>
      <c r="Q16" s="68" t="s">
        <v>80</v>
      </c>
      <c r="R16" s="80"/>
      <c r="S16" s="71">
        <f>P16*R16</f>
        <v>0</v>
      </c>
      <c r="T16" s="72"/>
      <c r="U16" s="71">
        <f>P16*T16</f>
        <v>0</v>
      </c>
      <c r="V16" s="316"/>
    </row>
    <row r="17" spans="1:22" x14ac:dyDescent="0.2">
      <c r="A17" s="292"/>
      <c r="B17" s="238"/>
      <c r="C17" s="232" t="s">
        <v>81</v>
      </c>
      <c r="D17" s="233">
        <v>0</v>
      </c>
      <c r="E17" s="77" t="s">
        <v>82</v>
      </c>
      <c r="F17" s="233">
        <v>0</v>
      </c>
      <c r="G17" s="77" t="s">
        <v>83</v>
      </c>
      <c r="H17" s="233">
        <v>0</v>
      </c>
      <c r="I17" s="77" t="s">
        <v>84</v>
      </c>
      <c r="J17" s="233">
        <v>0</v>
      </c>
      <c r="K17" s="77" t="s">
        <v>85</v>
      </c>
      <c r="L17" s="233">
        <v>1</v>
      </c>
      <c r="M17" s="77"/>
      <c r="N17" s="234"/>
      <c r="O17" s="43"/>
      <c r="P17" s="14"/>
      <c r="Q17" s="14"/>
      <c r="R17" s="183"/>
      <c r="S17" s="14"/>
      <c r="T17" s="14"/>
      <c r="U17" s="14"/>
    </row>
    <row r="18" spans="1:22" x14ac:dyDescent="0.2">
      <c r="A18" s="293"/>
      <c r="B18" s="239"/>
      <c r="C18" s="288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9"/>
      <c r="O18" s="211"/>
      <c r="P18" s="14"/>
      <c r="Q18" s="14"/>
      <c r="R18" s="183"/>
      <c r="S18" s="14"/>
      <c r="T18" s="14"/>
      <c r="U18" s="14"/>
    </row>
    <row r="19" spans="1:22" ht="27" customHeight="1" x14ac:dyDescent="0.2">
      <c r="A19" s="277">
        <v>2</v>
      </c>
      <c r="B19" s="191"/>
      <c r="C19" s="313" t="s">
        <v>231</v>
      </c>
      <c r="D19" s="314"/>
      <c r="E19" s="314"/>
      <c r="F19" s="314"/>
      <c r="G19" s="314"/>
      <c r="H19" s="314"/>
      <c r="I19" s="314"/>
      <c r="J19" s="314"/>
      <c r="K19" s="314"/>
      <c r="L19" s="314"/>
      <c r="M19" s="314"/>
      <c r="N19" s="315"/>
      <c r="O19" s="215" t="s">
        <v>97</v>
      </c>
      <c r="P19" s="70">
        <f>D20+F20+H20+J20+L20+N20</f>
        <v>1</v>
      </c>
      <c r="Q19" s="68" t="s">
        <v>80</v>
      </c>
      <c r="R19" s="81"/>
      <c r="S19" s="71">
        <f>P19*R19</f>
        <v>0</v>
      </c>
      <c r="T19" s="72"/>
      <c r="U19" s="71">
        <f>P19*T19</f>
        <v>0</v>
      </c>
      <c r="V19" s="316"/>
    </row>
    <row r="20" spans="1:22" x14ac:dyDescent="0.2">
      <c r="A20" s="278"/>
      <c r="B20" s="196"/>
      <c r="C20" s="192" t="s">
        <v>81</v>
      </c>
      <c r="D20" s="43">
        <v>0</v>
      </c>
      <c r="E20" s="42" t="s">
        <v>82</v>
      </c>
      <c r="F20" s="43">
        <v>0</v>
      </c>
      <c r="G20" s="42" t="s">
        <v>83</v>
      </c>
      <c r="H20" s="43">
        <v>0</v>
      </c>
      <c r="I20" s="42" t="s">
        <v>84</v>
      </c>
      <c r="J20" s="43">
        <v>0</v>
      </c>
      <c r="K20" s="42" t="s">
        <v>85</v>
      </c>
      <c r="L20" s="43">
        <v>1</v>
      </c>
      <c r="M20" s="42"/>
      <c r="N20" s="193"/>
      <c r="O20" s="43"/>
      <c r="P20" s="14"/>
      <c r="Q20" s="14"/>
      <c r="R20" s="183"/>
      <c r="S20" s="14"/>
      <c r="T20" s="14"/>
      <c r="U20" s="14"/>
    </row>
    <row r="21" spans="1:22" x14ac:dyDescent="0.2">
      <c r="A21" s="279"/>
      <c r="B21" s="195"/>
      <c r="C21" s="274"/>
      <c r="D21" s="275"/>
      <c r="E21" s="275"/>
      <c r="F21" s="275"/>
      <c r="G21" s="275"/>
      <c r="H21" s="275"/>
      <c r="I21" s="275"/>
      <c r="J21" s="275"/>
      <c r="K21" s="275"/>
      <c r="L21" s="275"/>
      <c r="M21" s="275"/>
      <c r="N21" s="276"/>
      <c r="O21" s="211"/>
      <c r="P21" s="14"/>
      <c r="Q21" s="14"/>
      <c r="R21" s="183"/>
      <c r="S21" s="14"/>
      <c r="T21" s="14"/>
      <c r="U21" s="14"/>
    </row>
    <row r="22" spans="1:22" ht="14.25" customHeight="1" x14ac:dyDescent="0.2">
      <c r="A22" s="291">
        <v>3</v>
      </c>
      <c r="B22" s="191"/>
      <c r="C22" s="313" t="s">
        <v>192</v>
      </c>
      <c r="D22" s="314"/>
      <c r="E22" s="314"/>
      <c r="F22" s="314"/>
      <c r="G22" s="314"/>
      <c r="H22" s="314"/>
      <c r="I22" s="314"/>
      <c r="J22" s="314"/>
      <c r="K22" s="314"/>
      <c r="L22" s="314"/>
      <c r="M22" s="314"/>
      <c r="N22" s="315"/>
      <c r="O22" s="215" t="s">
        <v>97</v>
      </c>
      <c r="P22" s="70">
        <f>D23+F23+H23+J23+L23+N23</f>
        <v>1</v>
      </c>
      <c r="Q22" s="68" t="s">
        <v>80</v>
      </c>
      <c r="R22" s="80"/>
      <c r="S22" s="71">
        <f>P22*R22</f>
        <v>0</v>
      </c>
      <c r="T22" s="72"/>
      <c r="U22" s="71">
        <f>P22*T22</f>
        <v>0</v>
      </c>
      <c r="V22" s="316"/>
    </row>
    <row r="23" spans="1:22" x14ac:dyDescent="0.2">
      <c r="A23" s="292"/>
      <c r="B23" s="196"/>
      <c r="C23" s="192" t="s">
        <v>81</v>
      </c>
      <c r="D23" s="43">
        <v>0</v>
      </c>
      <c r="E23" s="42" t="s">
        <v>82</v>
      </c>
      <c r="F23" s="43">
        <v>0</v>
      </c>
      <c r="G23" s="42" t="s">
        <v>83</v>
      </c>
      <c r="H23" s="43">
        <v>0</v>
      </c>
      <c r="I23" s="42" t="s">
        <v>84</v>
      </c>
      <c r="J23" s="43">
        <v>0</v>
      </c>
      <c r="K23" s="42" t="s">
        <v>85</v>
      </c>
      <c r="L23" s="43">
        <v>1</v>
      </c>
      <c r="M23" s="42"/>
      <c r="N23" s="193"/>
      <c r="O23" s="43"/>
      <c r="P23" s="14"/>
      <c r="Q23" s="14"/>
      <c r="R23" s="183"/>
      <c r="S23" s="14"/>
      <c r="T23" s="14"/>
      <c r="U23" s="14"/>
    </row>
    <row r="24" spans="1:22" x14ac:dyDescent="0.2">
      <c r="A24" s="293"/>
      <c r="B24" s="195"/>
      <c r="C24" s="274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6"/>
      <c r="O24" s="211"/>
      <c r="P24" s="14"/>
      <c r="Q24" s="14"/>
      <c r="R24" s="183"/>
      <c r="S24" s="14"/>
      <c r="T24" s="14"/>
      <c r="U24" s="14"/>
    </row>
    <row r="25" spans="1:22" x14ac:dyDescent="0.2">
      <c r="A25" s="277">
        <v>4</v>
      </c>
      <c r="B25" s="191"/>
      <c r="C25" s="313" t="s">
        <v>193</v>
      </c>
      <c r="D25" s="314"/>
      <c r="E25" s="314"/>
      <c r="F25" s="314"/>
      <c r="G25" s="314"/>
      <c r="H25" s="314"/>
      <c r="I25" s="314"/>
      <c r="J25" s="314"/>
      <c r="K25" s="314"/>
      <c r="L25" s="314"/>
      <c r="M25" s="314"/>
      <c r="N25" s="315"/>
      <c r="O25" s="215" t="s">
        <v>97</v>
      </c>
      <c r="P25" s="70">
        <f>D26+F26+H26+J26+L26+N26</f>
        <v>1</v>
      </c>
      <c r="Q25" s="68" t="s">
        <v>80</v>
      </c>
      <c r="R25" s="80"/>
      <c r="S25" s="71">
        <f>P25*R25</f>
        <v>0</v>
      </c>
      <c r="T25" s="72"/>
      <c r="U25" s="71">
        <f>P25*T25</f>
        <v>0</v>
      </c>
      <c r="V25" s="316"/>
    </row>
    <row r="26" spans="1:22" x14ac:dyDescent="0.2">
      <c r="A26" s="278"/>
      <c r="B26" s="196"/>
      <c r="C26" s="192" t="s">
        <v>81</v>
      </c>
      <c r="D26" s="43">
        <v>0</v>
      </c>
      <c r="E26" s="42" t="s">
        <v>82</v>
      </c>
      <c r="F26" s="43">
        <v>0</v>
      </c>
      <c r="G26" s="42" t="s">
        <v>83</v>
      </c>
      <c r="H26" s="43">
        <v>0</v>
      </c>
      <c r="I26" s="42" t="s">
        <v>84</v>
      </c>
      <c r="J26" s="43">
        <v>0</v>
      </c>
      <c r="K26" s="42" t="s">
        <v>85</v>
      </c>
      <c r="L26" s="43">
        <v>1</v>
      </c>
      <c r="M26" s="42"/>
      <c r="N26" s="193"/>
      <c r="O26" s="43"/>
      <c r="P26" s="14"/>
      <c r="Q26" s="14"/>
      <c r="R26" s="183"/>
      <c r="S26" s="14"/>
      <c r="T26" s="14"/>
      <c r="U26" s="14"/>
    </row>
    <row r="27" spans="1:22" x14ac:dyDescent="0.2">
      <c r="A27" s="279"/>
      <c r="B27" s="195"/>
      <c r="C27" s="274"/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6"/>
      <c r="O27" s="211"/>
      <c r="P27" s="14"/>
      <c r="Q27" s="14"/>
      <c r="R27" s="183"/>
      <c r="S27" s="14"/>
      <c r="T27" s="14"/>
      <c r="U27" s="14"/>
    </row>
    <row r="28" spans="1:22" x14ac:dyDescent="0.2">
      <c r="A28" s="291">
        <v>5</v>
      </c>
      <c r="B28" s="191"/>
      <c r="C28" s="313" t="s">
        <v>194</v>
      </c>
      <c r="D28" s="314"/>
      <c r="E28" s="314"/>
      <c r="F28" s="314"/>
      <c r="G28" s="314"/>
      <c r="H28" s="314"/>
      <c r="I28" s="314"/>
      <c r="J28" s="314"/>
      <c r="K28" s="314"/>
      <c r="L28" s="314"/>
      <c r="M28" s="314"/>
      <c r="N28" s="315"/>
      <c r="O28" s="215" t="s">
        <v>97</v>
      </c>
      <c r="P28" s="70">
        <f>D29+F29+H29+J29+L29+N29</f>
        <v>1</v>
      </c>
      <c r="Q28" s="68" t="s">
        <v>80</v>
      </c>
      <c r="R28" s="80"/>
      <c r="S28" s="71">
        <f>P28*R28</f>
        <v>0</v>
      </c>
      <c r="T28" s="72"/>
      <c r="U28" s="71">
        <f>P28*T28</f>
        <v>0</v>
      </c>
      <c r="V28" s="316"/>
    </row>
    <row r="29" spans="1:22" x14ac:dyDescent="0.2">
      <c r="A29" s="292"/>
      <c r="B29" s="196"/>
      <c r="C29" s="192" t="s">
        <v>81</v>
      </c>
      <c r="D29" s="43">
        <v>0</v>
      </c>
      <c r="E29" s="42" t="s">
        <v>82</v>
      </c>
      <c r="F29" s="43">
        <v>0</v>
      </c>
      <c r="G29" s="42" t="s">
        <v>83</v>
      </c>
      <c r="H29" s="43">
        <v>0</v>
      </c>
      <c r="I29" s="42" t="s">
        <v>84</v>
      </c>
      <c r="J29" s="43">
        <v>0</v>
      </c>
      <c r="K29" s="42" t="s">
        <v>85</v>
      </c>
      <c r="L29" s="43">
        <v>1</v>
      </c>
      <c r="M29" s="42"/>
      <c r="N29" s="193"/>
      <c r="O29" s="43"/>
      <c r="P29" s="14"/>
      <c r="Q29" s="14"/>
      <c r="R29" s="183"/>
      <c r="S29" s="14"/>
      <c r="T29" s="14"/>
      <c r="U29" s="14"/>
    </row>
    <row r="30" spans="1:22" x14ac:dyDescent="0.2">
      <c r="A30" s="293"/>
      <c r="B30" s="195"/>
      <c r="C30" s="274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6"/>
      <c r="O30" s="211"/>
      <c r="P30" s="14"/>
      <c r="Q30" s="14"/>
      <c r="R30" s="183"/>
      <c r="S30" s="14"/>
      <c r="T30" s="14"/>
      <c r="U30" s="14"/>
    </row>
    <row r="31" spans="1:22" x14ac:dyDescent="0.2">
      <c r="A31" s="277">
        <v>6</v>
      </c>
      <c r="B31" s="191"/>
      <c r="C31" s="313" t="s">
        <v>195</v>
      </c>
      <c r="D31" s="314"/>
      <c r="E31" s="314"/>
      <c r="F31" s="314"/>
      <c r="G31" s="314"/>
      <c r="H31" s="314"/>
      <c r="I31" s="314"/>
      <c r="J31" s="314"/>
      <c r="K31" s="314"/>
      <c r="L31" s="314"/>
      <c r="M31" s="314"/>
      <c r="N31" s="315"/>
      <c r="O31" s="215" t="s">
        <v>97</v>
      </c>
      <c r="P31" s="70">
        <f>D32+F32+H32+J32+L32+N32</f>
        <v>5</v>
      </c>
      <c r="Q31" s="68" t="s">
        <v>80</v>
      </c>
      <c r="R31" s="80"/>
      <c r="S31" s="71">
        <f>P31*R31</f>
        <v>0</v>
      </c>
      <c r="T31" s="72"/>
      <c r="U31" s="71">
        <f>P31*T31</f>
        <v>0</v>
      </c>
      <c r="V31" s="316"/>
    </row>
    <row r="32" spans="1:22" x14ac:dyDescent="0.2">
      <c r="A32" s="278"/>
      <c r="B32" s="196"/>
      <c r="C32" s="192" t="s">
        <v>81</v>
      </c>
      <c r="D32" s="43">
        <v>0</v>
      </c>
      <c r="E32" s="42" t="s">
        <v>82</v>
      </c>
      <c r="F32" s="43">
        <v>0</v>
      </c>
      <c r="G32" s="42" t="s">
        <v>83</v>
      </c>
      <c r="H32" s="43">
        <v>0</v>
      </c>
      <c r="I32" s="42" t="s">
        <v>84</v>
      </c>
      <c r="J32" s="43">
        <v>0</v>
      </c>
      <c r="K32" s="42" t="s">
        <v>85</v>
      </c>
      <c r="L32" s="43">
        <v>5</v>
      </c>
      <c r="M32" s="42"/>
      <c r="N32" s="193"/>
      <c r="O32" s="43"/>
      <c r="P32" s="14"/>
      <c r="Q32" s="14"/>
      <c r="R32" s="183"/>
      <c r="S32" s="14"/>
      <c r="T32" s="14"/>
      <c r="U32" s="14"/>
    </row>
    <row r="33" spans="1:22" x14ac:dyDescent="0.2">
      <c r="A33" s="279"/>
      <c r="B33" s="195"/>
      <c r="C33" s="274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6"/>
      <c r="O33" s="211"/>
      <c r="P33" s="14"/>
      <c r="Q33" s="14"/>
      <c r="R33" s="183"/>
      <c r="S33" s="14"/>
      <c r="T33" s="14"/>
      <c r="U33" s="14"/>
    </row>
    <row r="34" spans="1:22" x14ac:dyDescent="0.2">
      <c r="A34" s="291">
        <v>7</v>
      </c>
      <c r="B34" s="191"/>
      <c r="C34" s="313" t="s">
        <v>196</v>
      </c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5"/>
      <c r="O34" s="215" t="s">
        <v>97</v>
      </c>
      <c r="P34" s="70">
        <f>D35+F35+H35+J35+L35+N35</f>
        <v>5</v>
      </c>
      <c r="Q34" s="68" t="s">
        <v>80</v>
      </c>
      <c r="R34" s="80"/>
      <c r="S34" s="71">
        <f>P34*R34</f>
        <v>0</v>
      </c>
      <c r="T34" s="72"/>
      <c r="U34" s="71">
        <f>P34*T34</f>
        <v>0</v>
      </c>
      <c r="V34" s="316"/>
    </row>
    <row r="35" spans="1:22" x14ac:dyDescent="0.2">
      <c r="A35" s="292"/>
      <c r="B35" s="196"/>
      <c r="C35" s="192" t="s">
        <v>81</v>
      </c>
      <c r="D35" s="43">
        <v>0</v>
      </c>
      <c r="E35" s="42" t="s">
        <v>82</v>
      </c>
      <c r="F35" s="43">
        <v>0</v>
      </c>
      <c r="G35" s="42" t="s">
        <v>83</v>
      </c>
      <c r="H35" s="43">
        <v>0</v>
      </c>
      <c r="I35" s="42" t="s">
        <v>84</v>
      </c>
      <c r="J35" s="43">
        <v>0</v>
      </c>
      <c r="K35" s="42" t="s">
        <v>85</v>
      </c>
      <c r="L35" s="43">
        <v>5</v>
      </c>
      <c r="M35" s="42"/>
      <c r="N35" s="193"/>
      <c r="O35" s="43"/>
      <c r="P35" s="14"/>
      <c r="Q35" s="14"/>
      <c r="R35" s="183"/>
      <c r="S35" s="14"/>
      <c r="T35" s="14"/>
      <c r="U35" s="14"/>
    </row>
    <row r="36" spans="1:22" x14ac:dyDescent="0.2">
      <c r="A36" s="293"/>
      <c r="B36" s="195"/>
      <c r="C36" s="274"/>
      <c r="D36" s="275"/>
      <c r="E36" s="275"/>
      <c r="F36" s="275"/>
      <c r="G36" s="275"/>
      <c r="H36" s="275"/>
      <c r="I36" s="275"/>
      <c r="J36" s="275"/>
      <c r="K36" s="275"/>
      <c r="L36" s="275"/>
      <c r="M36" s="275"/>
      <c r="N36" s="276"/>
      <c r="O36" s="211"/>
      <c r="P36" s="14"/>
      <c r="Q36" s="14"/>
      <c r="R36" s="183"/>
      <c r="S36" s="14"/>
      <c r="T36" s="14"/>
      <c r="U36" s="14"/>
    </row>
    <row r="37" spans="1:22" x14ac:dyDescent="0.2">
      <c r="A37" s="277">
        <v>8</v>
      </c>
      <c r="B37" s="191"/>
      <c r="C37" s="313" t="s">
        <v>191</v>
      </c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5"/>
      <c r="O37" s="215" t="s">
        <v>97</v>
      </c>
      <c r="P37" s="70">
        <f>D38+F38+H38+J38+L38+N38</f>
        <v>37</v>
      </c>
      <c r="Q37" s="68" t="s">
        <v>80</v>
      </c>
      <c r="R37" s="80"/>
      <c r="S37" s="71">
        <f>P37*R37</f>
        <v>0</v>
      </c>
      <c r="T37" s="72"/>
      <c r="U37" s="71">
        <f>P37*T37</f>
        <v>0</v>
      </c>
      <c r="V37" s="316"/>
    </row>
    <row r="38" spans="1:22" x14ac:dyDescent="0.2">
      <c r="A38" s="278"/>
      <c r="B38" s="196"/>
      <c r="C38" s="192" t="s">
        <v>81</v>
      </c>
      <c r="D38" s="43">
        <v>0</v>
      </c>
      <c r="E38" s="42" t="s">
        <v>82</v>
      </c>
      <c r="F38" s="43">
        <v>0</v>
      </c>
      <c r="G38" s="42" t="s">
        <v>83</v>
      </c>
      <c r="H38" s="43">
        <v>0</v>
      </c>
      <c r="I38" s="42" t="s">
        <v>84</v>
      </c>
      <c r="J38" s="43">
        <v>0</v>
      </c>
      <c r="K38" s="42" t="s">
        <v>85</v>
      </c>
      <c r="L38" s="43">
        <v>37</v>
      </c>
      <c r="M38" s="42"/>
      <c r="N38" s="193"/>
      <c r="O38" s="43"/>
      <c r="P38" s="14"/>
      <c r="Q38" s="14"/>
      <c r="R38" s="183"/>
      <c r="S38" s="14"/>
      <c r="T38" s="14"/>
      <c r="U38" s="14"/>
    </row>
    <row r="39" spans="1:22" x14ac:dyDescent="0.2">
      <c r="A39" s="279"/>
      <c r="B39" s="195"/>
      <c r="C39" s="274" t="s">
        <v>254</v>
      </c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6"/>
      <c r="O39" s="211"/>
      <c r="P39" s="14"/>
      <c r="Q39" s="14"/>
      <c r="R39" s="183"/>
      <c r="S39" s="14"/>
      <c r="T39" s="14"/>
      <c r="U39" s="14"/>
    </row>
    <row r="40" spans="1:22" x14ac:dyDescent="0.2">
      <c r="A40" s="291">
        <v>9</v>
      </c>
      <c r="B40" s="191"/>
      <c r="C40" s="313" t="s">
        <v>190</v>
      </c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5"/>
      <c r="O40" s="215" t="s">
        <v>97</v>
      </c>
      <c r="P40" s="70">
        <f>D41+F41+H41+J41+L41+N41</f>
        <v>37</v>
      </c>
      <c r="Q40" s="68" t="s">
        <v>80</v>
      </c>
      <c r="R40" s="80"/>
      <c r="S40" s="71">
        <f>P40*R40</f>
        <v>0</v>
      </c>
      <c r="T40" s="72"/>
      <c r="U40" s="71">
        <f>P40*T40</f>
        <v>0</v>
      </c>
      <c r="V40" s="316"/>
    </row>
    <row r="41" spans="1:22" x14ac:dyDescent="0.2">
      <c r="A41" s="292"/>
      <c r="B41" s="196"/>
      <c r="C41" s="192" t="s">
        <v>81</v>
      </c>
      <c r="D41" s="43">
        <v>0</v>
      </c>
      <c r="E41" s="42" t="s">
        <v>82</v>
      </c>
      <c r="F41" s="43">
        <v>0</v>
      </c>
      <c r="G41" s="42" t="s">
        <v>83</v>
      </c>
      <c r="H41" s="43">
        <v>0</v>
      </c>
      <c r="I41" s="42" t="s">
        <v>84</v>
      </c>
      <c r="J41" s="43">
        <v>0</v>
      </c>
      <c r="K41" s="42" t="s">
        <v>85</v>
      </c>
      <c r="L41" s="43">
        <v>37</v>
      </c>
      <c r="M41" s="42"/>
      <c r="N41" s="193"/>
      <c r="O41" s="43"/>
      <c r="P41" s="14"/>
      <c r="Q41" s="14"/>
      <c r="R41" s="183"/>
      <c r="S41" s="14"/>
      <c r="T41" s="14"/>
      <c r="U41" s="14"/>
    </row>
    <row r="42" spans="1:22" x14ac:dyDescent="0.2">
      <c r="A42" s="293"/>
      <c r="B42" s="195"/>
      <c r="C42" s="274"/>
      <c r="D42" s="275"/>
      <c r="E42" s="275"/>
      <c r="F42" s="275"/>
      <c r="G42" s="275"/>
      <c r="H42" s="275"/>
      <c r="I42" s="275"/>
      <c r="J42" s="275"/>
      <c r="K42" s="275"/>
      <c r="L42" s="275"/>
      <c r="M42" s="275"/>
      <c r="N42" s="276"/>
      <c r="O42" s="211"/>
      <c r="P42" s="14"/>
      <c r="Q42" s="14"/>
      <c r="R42" s="183"/>
      <c r="S42" s="14"/>
      <c r="T42" s="14"/>
      <c r="U42" s="14"/>
    </row>
    <row r="43" spans="1:22" x14ac:dyDescent="0.2">
      <c r="A43" s="277">
        <v>10</v>
      </c>
      <c r="B43" s="191"/>
      <c r="C43" s="313" t="s">
        <v>236</v>
      </c>
      <c r="D43" s="314"/>
      <c r="E43" s="314"/>
      <c r="F43" s="314"/>
      <c r="G43" s="314"/>
      <c r="H43" s="314"/>
      <c r="I43" s="314"/>
      <c r="J43" s="314"/>
      <c r="K43" s="314"/>
      <c r="L43" s="314"/>
      <c r="M43" s="314"/>
      <c r="N43" s="315"/>
      <c r="O43" s="215" t="s">
        <v>97</v>
      </c>
      <c r="P43" s="70">
        <f>D44+F44+H44+J44+L44+N44</f>
        <v>1</v>
      </c>
      <c r="Q43" s="68" t="s">
        <v>80</v>
      </c>
      <c r="R43" s="80"/>
      <c r="S43" s="71">
        <f>P43*R43</f>
        <v>0</v>
      </c>
      <c r="T43" s="72"/>
      <c r="U43" s="71">
        <f>P43*T43</f>
        <v>0</v>
      </c>
      <c r="V43" s="316"/>
    </row>
    <row r="44" spans="1:22" x14ac:dyDescent="0.2">
      <c r="A44" s="278"/>
      <c r="B44" s="196"/>
      <c r="C44" s="192" t="s">
        <v>81</v>
      </c>
      <c r="D44" s="233">
        <v>1</v>
      </c>
      <c r="E44" s="42" t="s">
        <v>82</v>
      </c>
      <c r="F44" s="43">
        <v>0</v>
      </c>
      <c r="G44" s="42" t="s">
        <v>83</v>
      </c>
      <c r="H44" s="43">
        <v>0</v>
      </c>
      <c r="I44" s="42" t="s">
        <v>84</v>
      </c>
      <c r="J44" s="43">
        <v>0</v>
      </c>
      <c r="K44" s="42" t="s">
        <v>85</v>
      </c>
      <c r="L44" s="43">
        <v>0</v>
      </c>
      <c r="M44" s="42"/>
      <c r="N44" s="193"/>
      <c r="O44" s="43"/>
      <c r="P44" s="14"/>
      <c r="Q44" s="14"/>
      <c r="R44" s="183"/>
      <c r="S44" s="14"/>
      <c r="T44" s="14"/>
      <c r="U44" s="14"/>
    </row>
    <row r="45" spans="1:22" x14ac:dyDescent="0.2">
      <c r="A45" s="279"/>
      <c r="B45" s="195"/>
      <c r="C45" s="274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6"/>
      <c r="O45" s="211"/>
      <c r="P45" s="14"/>
      <c r="Q45" s="14"/>
      <c r="R45" s="183"/>
      <c r="S45" s="14"/>
      <c r="T45" s="14"/>
      <c r="U45" s="14"/>
    </row>
    <row r="46" spans="1:22" x14ac:dyDescent="0.2">
      <c r="A46" s="291">
        <v>11</v>
      </c>
      <c r="B46" s="191"/>
      <c r="C46" s="313" t="s">
        <v>237</v>
      </c>
      <c r="D46" s="314"/>
      <c r="E46" s="314"/>
      <c r="F46" s="314"/>
      <c r="G46" s="314"/>
      <c r="H46" s="314"/>
      <c r="I46" s="314"/>
      <c r="J46" s="314"/>
      <c r="K46" s="314"/>
      <c r="L46" s="314"/>
      <c r="M46" s="314"/>
      <c r="N46" s="315"/>
      <c r="O46" s="215" t="s">
        <v>97</v>
      </c>
      <c r="P46" s="70">
        <f>D47+F47+H47+J47+L47+N47</f>
        <v>1</v>
      </c>
      <c r="Q46" s="68" t="s">
        <v>80</v>
      </c>
      <c r="R46" s="80"/>
      <c r="S46" s="71">
        <f>P46*R46</f>
        <v>0</v>
      </c>
      <c r="T46" s="72"/>
      <c r="U46" s="71">
        <f>P46*T46</f>
        <v>0</v>
      </c>
      <c r="V46" s="316"/>
    </row>
    <row r="47" spans="1:22" x14ac:dyDescent="0.2">
      <c r="A47" s="292"/>
      <c r="B47" s="196"/>
      <c r="C47" s="192" t="s">
        <v>81</v>
      </c>
      <c r="D47" s="233">
        <v>1</v>
      </c>
      <c r="E47" s="42" t="s">
        <v>82</v>
      </c>
      <c r="F47" s="43">
        <v>0</v>
      </c>
      <c r="G47" s="42" t="s">
        <v>83</v>
      </c>
      <c r="H47" s="43">
        <v>0</v>
      </c>
      <c r="I47" s="42" t="s">
        <v>84</v>
      </c>
      <c r="J47" s="43">
        <v>0</v>
      </c>
      <c r="K47" s="42" t="s">
        <v>85</v>
      </c>
      <c r="L47" s="43">
        <v>0</v>
      </c>
      <c r="M47" s="42"/>
      <c r="N47" s="193"/>
      <c r="O47" s="43"/>
      <c r="P47" s="14"/>
      <c r="Q47" s="14"/>
      <c r="R47" s="183"/>
      <c r="S47" s="14"/>
      <c r="T47" s="14"/>
      <c r="U47" s="14"/>
    </row>
    <row r="48" spans="1:22" x14ac:dyDescent="0.2">
      <c r="A48" s="293"/>
      <c r="B48" s="195"/>
      <c r="C48" s="274"/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276"/>
      <c r="O48" s="211"/>
      <c r="P48" s="14"/>
      <c r="Q48" s="14"/>
      <c r="R48" s="183"/>
      <c r="S48" s="14"/>
      <c r="T48" s="14"/>
      <c r="U48" s="14"/>
    </row>
    <row r="49" spans="1:22" x14ac:dyDescent="0.2">
      <c r="A49" s="277">
        <v>12</v>
      </c>
      <c r="B49" s="191"/>
      <c r="C49" s="313" t="s">
        <v>238</v>
      </c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5"/>
      <c r="O49" s="215" t="s">
        <v>97</v>
      </c>
      <c r="P49" s="70">
        <f>D50+F50+H50+J50+L50+N50</f>
        <v>217</v>
      </c>
      <c r="Q49" s="68" t="s">
        <v>80</v>
      </c>
      <c r="R49" s="80"/>
      <c r="S49" s="71">
        <f>P49*R49</f>
        <v>0</v>
      </c>
      <c r="T49" s="72"/>
      <c r="U49" s="71">
        <f>P49*T49</f>
        <v>0</v>
      </c>
      <c r="V49" s="316"/>
    </row>
    <row r="50" spans="1:22" x14ac:dyDescent="0.2">
      <c r="A50" s="278"/>
      <c r="B50" s="196"/>
      <c r="C50" s="192" t="s">
        <v>81</v>
      </c>
      <c r="D50" s="233">
        <v>1</v>
      </c>
      <c r="E50" s="42" t="s">
        <v>82</v>
      </c>
      <c r="F50" s="43">
        <v>0</v>
      </c>
      <c r="G50" s="42" t="s">
        <v>83</v>
      </c>
      <c r="H50" s="43">
        <v>0</v>
      </c>
      <c r="I50" s="42" t="s">
        <v>84</v>
      </c>
      <c r="J50" s="43">
        <v>0</v>
      </c>
      <c r="K50" s="42" t="s">
        <v>85</v>
      </c>
      <c r="L50" s="43">
        <v>216</v>
      </c>
      <c r="M50" s="42"/>
      <c r="N50" s="193"/>
      <c r="O50" s="43"/>
      <c r="P50" s="14"/>
      <c r="Q50" s="14"/>
      <c r="R50" s="183"/>
      <c r="S50" s="14"/>
      <c r="T50" s="14"/>
      <c r="U50" s="14"/>
    </row>
    <row r="51" spans="1:22" x14ac:dyDescent="0.2">
      <c r="A51" s="279"/>
      <c r="B51" s="195"/>
      <c r="C51" s="274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6"/>
      <c r="O51" s="211"/>
      <c r="P51" s="14"/>
      <c r="Q51" s="14"/>
      <c r="R51" s="183"/>
      <c r="S51" s="14"/>
      <c r="T51" s="14"/>
      <c r="U51" s="14"/>
    </row>
    <row r="52" spans="1:22" x14ac:dyDescent="0.2">
      <c r="A52" s="291">
        <v>13</v>
      </c>
      <c r="B52" s="191"/>
      <c r="C52" s="313" t="s">
        <v>189</v>
      </c>
      <c r="D52" s="314"/>
      <c r="E52" s="314"/>
      <c r="F52" s="314"/>
      <c r="G52" s="314"/>
      <c r="H52" s="314"/>
      <c r="I52" s="314"/>
      <c r="J52" s="314"/>
      <c r="K52" s="314"/>
      <c r="L52" s="314"/>
      <c r="M52" s="314"/>
      <c r="N52" s="315"/>
      <c r="O52" s="215" t="s">
        <v>97</v>
      </c>
      <c r="P52" s="70">
        <f>D53+F53+H53+J53+L53+N53</f>
        <v>27</v>
      </c>
      <c r="Q52" s="68" t="s">
        <v>80</v>
      </c>
      <c r="R52" s="80"/>
      <c r="S52" s="71">
        <f>P52*R52</f>
        <v>0</v>
      </c>
      <c r="T52" s="72"/>
      <c r="U52" s="71">
        <f>P52*T52</f>
        <v>0</v>
      </c>
      <c r="V52" s="316"/>
    </row>
    <row r="53" spans="1:22" x14ac:dyDescent="0.2">
      <c r="A53" s="292"/>
      <c r="B53" s="196"/>
      <c r="C53" s="192" t="s">
        <v>81</v>
      </c>
      <c r="D53" s="43">
        <v>0</v>
      </c>
      <c r="E53" s="42" t="s">
        <v>82</v>
      </c>
      <c r="F53" s="43">
        <v>0</v>
      </c>
      <c r="G53" s="42" t="s">
        <v>83</v>
      </c>
      <c r="H53" s="43">
        <v>0</v>
      </c>
      <c r="I53" s="42" t="s">
        <v>84</v>
      </c>
      <c r="J53" s="43">
        <v>0</v>
      </c>
      <c r="K53" s="42" t="s">
        <v>85</v>
      </c>
      <c r="L53" s="43">
        <v>27</v>
      </c>
      <c r="M53" s="42"/>
      <c r="N53" s="193"/>
      <c r="O53" s="43"/>
      <c r="P53" s="14"/>
      <c r="Q53" s="14"/>
      <c r="R53" s="183"/>
      <c r="S53" s="14"/>
      <c r="T53" s="14"/>
      <c r="U53" s="14"/>
    </row>
    <row r="54" spans="1:22" x14ac:dyDescent="0.2">
      <c r="A54" s="293"/>
      <c r="B54" s="195"/>
      <c r="C54" s="274"/>
      <c r="D54" s="275"/>
      <c r="E54" s="275"/>
      <c r="F54" s="275"/>
      <c r="G54" s="275"/>
      <c r="H54" s="275"/>
      <c r="I54" s="275"/>
      <c r="J54" s="275"/>
      <c r="K54" s="275"/>
      <c r="L54" s="275"/>
      <c r="M54" s="275"/>
      <c r="N54" s="276"/>
      <c r="O54" s="211"/>
      <c r="P54" s="14"/>
      <c r="Q54" s="14"/>
      <c r="R54" s="183"/>
      <c r="S54" s="14"/>
      <c r="T54" s="14"/>
      <c r="U54" s="14"/>
    </row>
    <row r="55" spans="1:22" x14ac:dyDescent="0.2">
      <c r="A55" s="277">
        <v>14</v>
      </c>
      <c r="B55" s="191"/>
      <c r="C55" s="313" t="s">
        <v>234</v>
      </c>
      <c r="D55" s="314"/>
      <c r="E55" s="314"/>
      <c r="F55" s="314"/>
      <c r="G55" s="314"/>
      <c r="H55" s="314"/>
      <c r="I55" s="314"/>
      <c r="J55" s="314"/>
      <c r="K55" s="314"/>
      <c r="L55" s="314"/>
      <c r="M55" s="314"/>
      <c r="N55" s="315"/>
      <c r="O55" s="215" t="s">
        <v>97</v>
      </c>
      <c r="P55" s="70">
        <f>D56+F56+H56+J56+L56+N56</f>
        <v>12</v>
      </c>
      <c r="Q55" s="68" t="s">
        <v>80</v>
      </c>
      <c r="R55" s="80"/>
      <c r="S55" s="71">
        <f>P55*R55</f>
        <v>0</v>
      </c>
      <c r="T55" s="72"/>
      <c r="U55" s="71">
        <f>P55*T55</f>
        <v>0</v>
      </c>
      <c r="V55" s="316"/>
    </row>
    <row r="56" spans="1:22" x14ac:dyDescent="0.2">
      <c r="A56" s="278"/>
      <c r="B56" s="196"/>
      <c r="C56" s="192" t="s">
        <v>81</v>
      </c>
      <c r="D56" s="43">
        <v>0</v>
      </c>
      <c r="E56" s="42" t="s">
        <v>82</v>
      </c>
      <c r="F56" s="43">
        <v>0</v>
      </c>
      <c r="G56" s="42" t="s">
        <v>83</v>
      </c>
      <c r="H56" s="43">
        <v>0</v>
      </c>
      <c r="I56" s="42" t="s">
        <v>84</v>
      </c>
      <c r="J56" s="43">
        <v>0</v>
      </c>
      <c r="K56" s="42" t="s">
        <v>85</v>
      </c>
      <c r="L56" s="43">
        <v>12</v>
      </c>
      <c r="M56" s="42"/>
      <c r="N56" s="193"/>
      <c r="O56" s="43"/>
      <c r="P56" s="14"/>
      <c r="Q56" s="14"/>
      <c r="R56" s="183"/>
      <c r="S56" s="14"/>
      <c r="T56" s="14"/>
      <c r="U56" s="14"/>
    </row>
    <row r="57" spans="1:22" x14ac:dyDescent="0.2">
      <c r="A57" s="279"/>
      <c r="B57" s="195"/>
      <c r="C57" s="274"/>
      <c r="D57" s="275"/>
      <c r="E57" s="275"/>
      <c r="F57" s="275"/>
      <c r="G57" s="275"/>
      <c r="H57" s="275"/>
      <c r="I57" s="275"/>
      <c r="J57" s="275"/>
      <c r="K57" s="275"/>
      <c r="L57" s="275"/>
      <c r="M57" s="275"/>
      <c r="N57" s="276"/>
      <c r="O57" s="211"/>
      <c r="P57" s="14"/>
      <c r="Q57" s="14"/>
      <c r="R57" s="183"/>
      <c r="S57" s="14"/>
      <c r="T57" s="14"/>
      <c r="U57" s="14"/>
    </row>
    <row r="58" spans="1:22" x14ac:dyDescent="0.2">
      <c r="A58" s="291">
        <v>15</v>
      </c>
      <c r="B58" s="191"/>
      <c r="C58" s="313" t="s">
        <v>239</v>
      </c>
      <c r="D58" s="314"/>
      <c r="E58" s="314"/>
      <c r="F58" s="314"/>
      <c r="G58" s="314"/>
      <c r="H58" s="314"/>
      <c r="I58" s="314"/>
      <c r="J58" s="314"/>
      <c r="K58" s="314"/>
      <c r="L58" s="314"/>
      <c r="M58" s="314"/>
      <c r="N58" s="315"/>
      <c r="O58" s="215" t="s">
        <v>97</v>
      </c>
      <c r="P58" s="70">
        <f>D59+F59+H59+J59+L59+N59</f>
        <v>216</v>
      </c>
      <c r="Q58" s="68" t="s">
        <v>80</v>
      </c>
      <c r="R58" s="80"/>
      <c r="S58" s="71">
        <f>P58*R58</f>
        <v>0</v>
      </c>
      <c r="T58" s="72"/>
      <c r="U58" s="71">
        <f>P58*T58</f>
        <v>0</v>
      </c>
      <c r="V58" s="316"/>
    </row>
    <row r="59" spans="1:22" x14ac:dyDescent="0.2">
      <c r="A59" s="292"/>
      <c r="B59" s="196"/>
      <c r="C59" s="192" t="s">
        <v>81</v>
      </c>
      <c r="D59" s="43">
        <v>0</v>
      </c>
      <c r="E59" s="42" t="s">
        <v>82</v>
      </c>
      <c r="F59" s="43">
        <v>0</v>
      </c>
      <c r="G59" s="42" t="s">
        <v>83</v>
      </c>
      <c r="H59" s="43">
        <v>0</v>
      </c>
      <c r="I59" s="42" t="s">
        <v>84</v>
      </c>
      <c r="J59" s="43">
        <v>0</v>
      </c>
      <c r="K59" s="42" t="s">
        <v>85</v>
      </c>
      <c r="L59" s="43">
        <v>216</v>
      </c>
      <c r="M59" s="42"/>
      <c r="N59" s="193"/>
      <c r="O59" s="43"/>
      <c r="P59" s="14"/>
      <c r="Q59" s="14"/>
      <c r="R59" s="183"/>
      <c r="S59" s="14"/>
      <c r="T59" s="14"/>
      <c r="U59" s="14"/>
    </row>
    <row r="60" spans="1:22" x14ac:dyDescent="0.2">
      <c r="A60" s="293"/>
      <c r="B60" s="195"/>
      <c r="C60" s="274"/>
      <c r="D60" s="275"/>
      <c r="E60" s="275"/>
      <c r="F60" s="275"/>
      <c r="G60" s="275"/>
      <c r="H60" s="275"/>
      <c r="I60" s="275"/>
      <c r="J60" s="275"/>
      <c r="K60" s="275"/>
      <c r="L60" s="275"/>
      <c r="M60" s="275"/>
      <c r="N60" s="276"/>
      <c r="O60" s="211"/>
      <c r="P60" s="14"/>
      <c r="Q60" s="14"/>
      <c r="R60" s="183"/>
      <c r="S60" s="14"/>
      <c r="T60" s="14"/>
      <c r="U60" s="14"/>
    </row>
    <row r="61" spans="1:22" x14ac:dyDescent="0.2">
      <c r="A61" s="277">
        <v>16</v>
      </c>
      <c r="B61" s="191"/>
      <c r="C61" s="313" t="s">
        <v>165</v>
      </c>
      <c r="D61" s="314"/>
      <c r="E61" s="314"/>
      <c r="F61" s="314"/>
      <c r="G61" s="314"/>
      <c r="H61" s="314"/>
      <c r="I61" s="314"/>
      <c r="J61" s="314"/>
      <c r="K61" s="314"/>
      <c r="L61" s="314"/>
      <c r="M61" s="314"/>
      <c r="N61" s="315"/>
      <c r="O61" s="215" t="s">
        <v>97</v>
      </c>
      <c r="P61" s="70">
        <f>D62+F62+H62+J62+L62+N62</f>
        <v>1</v>
      </c>
      <c r="Q61" s="68" t="s">
        <v>80</v>
      </c>
      <c r="R61" s="80"/>
      <c r="S61" s="71">
        <f>P61*R61</f>
        <v>0</v>
      </c>
      <c r="T61" s="72"/>
      <c r="U61" s="71">
        <f>P61*T61</f>
        <v>0</v>
      </c>
      <c r="V61" s="316"/>
    </row>
    <row r="62" spans="1:22" x14ac:dyDescent="0.2">
      <c r="A62" s="278"/>
      <c r="B62" s="196"/>
      <c r="C62" s="192" t="s">
        <v>81</v>
      </c>
      <c r="D62" s="43">
        <v>0</v>
      </c>
      <c r="E62" s="42" t="s">
        <v>82</v>
      </c>
      <c r="F62" s="43">
        <v>0</v>
      </c>
      <c r="G62" s="42" t="s">
        <v>83</v>
      </c>
      <c r="H62" s="43">
        <v>0</v>
      </c>
      <c r="I62" s="42" t="s">
        <v>84</v>
      </c>
      <c r="J62" s="43">
        <v>0</v>
      </c>
      <c r="K62" s="42" t="s">
        <v>85</v>
      </c>
      <c r="L62" s="43">
        <v>1</v>
      </c>
      <c r="M62" s="42"/>
      <c r="N62" s="193"/>
      <c r="O62" s="43"/>
      <c r="P62" s="14"/>
      <c r="Q62" s="14"/>
      <c r="R62" s="183"/>
      <c r="S62" s="14"/>
      <c r="T62" s="14"/>
      <c r="U62" s="14"/>
    </row>
    <row r="63" spans="1:22" x14ac:dyDescent="0.2">
      <c r="A63" s="279"/>
      <c r="B63" s="195"/>
      <c r="C63" s="274"/>
      <c r="D63" s="275"/>
      <c r="E63" s="275"/>
      <c r="F63" s="275"/>
      <c r="G63" s="275"/>
      <c r="H63" s="275"/>
      <c r="I63" s="275"/>
      <c r="J63" s="275"/>
      <c r="K63" s="275"/>
      <c r="L63" s="275"/>
      <c r="M63" s="275"/>
      <c r="N63" s="276"/>
      <c r="O63" s="211"/>
      <c r="P63" s="14"/>
      <c r="Q63" s="14"/>
      <c r="R63" s="183"/>
      <c r="S63" s="14"/>
      <c r="T63" s="14"/>
      <c r="U63" s="14"/>
    </row>
    <row r="64" spans="1:22" x14ac:dyDescent="0.2">
      <c r="A64" s="291">
        <v>17</v>
      </c>
      <c r="B64" s="191"/>
      <c r="C64" s="313" t="s">
        <v>235</v>
      </c>
      <c r="D64" s="314"/>
      <c r="E64" s="314"/>
      <c r="F64" s="314"/>
      <c r="G64" s="314"/>
      <c r="H64" s="314"/>
      <c r="I64" s="314"/>
      <c r="J64" s="314"/>
      <c r="K64" s="314"/>
      <c r="L64" s="314"/>
      <c r="M64" s="314"/>
      <c r="N64" s="315"/>
      <c r="O64" s="215" t="s">
        <v>97</v>
      </c>
      <c r="P64" s="70">
        <f>D65+F65+H65+J65+L65+N65</f>
        <v>37</v>
      </c>
      <c r="Q64" s="68" t="s">
        <v>80</v>
      </c>
      <c r="R64" s="80"/>
      <c r="S64" s="71">
        <f>P64*R64</f>
        <v>0</v>
      </c>
      <c r="T64" s="72"/>
      <c r="U64" s="71">
        <f>P64*T64</f>
        <v>0</v>
      </c>
      <c r="V64" s="316"/>
    </row>
    <row r="65" spans="1:22" x14ac:dyDescent="0.2">
      <c r="A65" s="292"/>
      <c r="B65" s="196"/>
      <c r="C65" s="192" t="s">
        <v>81</v>
      </c>
      <c r="D65" s="43">
        <v>0</v>
      </c>
      <c r="E65" s="42" t="s">
        <v>82</v>
      </c>
      <c r="F65" s="43">
        <v>0</v>
      </c>
      <c r="G65" s="42" t="s">
        <v>83</v>
      </c>
      <c r="H65" s="43">
        <v>0</v>
      </c>
      <c r="I65" s="42" t="s">
        <v>84</v>
      </c>
      <c r="J65" s="43">
        <v>0</v>
      </c>
      <c r="K65" s="42" t="s">
        <v>85</v>
      </c>
      <c r="L65" s="43">
        <v>37</v>
      </c>
      <c r="M65" s="42"/>
      <c r="N65" s="193"/>
      <c r="O65" s="43"/>
      <c r="P65" s="14"/>
      <c r="Q65" s="14"/>
      <c r="R65" s="183"/>
      <c r="S65" s="14"/>
      <c r="T65" s="14"/>
      <c r="U65" s="14"/>
    </row>
    <row r="66" spans="1:22" x14ac:dyDescent="0.2">
      <c r="A66" s="293"/>
      <c r="B66" s="195"/>
      <c r="C66" s="274"/>
      <c r="D66" s="275"/>
      <c r="E66" s="275"/>
      <c r="F66" s="275"/>
      <c r="G66" s="275"/>
      <c r="H66" s="275"/>
      <c r="I66" s="275"/>
      <c r="J66" s="275"/>
      <c r="K66" s="275"/>
      <c r="L66" s="275"/>
      <c r="M66" s="275"/>
      <c r="N66" s="276"/>
      <c r="O66" s="211"/>
      <c r="P66" s="14"/>
      <c r="Q66" s="183"/>
      <c r="R66" s="183"/>
      <c r="S66" s="14"/>
      <c r="T66" s="14"/>
      <c r="U66" s="14"/>
    </row>
    <row r="67" spans="1:22" x14ac:dyDescent="0.2">
      <c r="A67" s="277">
        <v>18</v>
      </c>
      <c r="B67" s="191"/>
      <c r="C67" s="271" t="s">
        <v>199</v>
      </c>
      <c r="D67" s="272"/>
      <c r="E67" s="272"/>
      <c r="F67" s="272"/>
      <c r="G67" s="272"/>
      <c r="H67" s="272"/>
      <c r="I67" s="272"/>
      <c r="J67" s="272"/>
      <c r="K67" s="272"/>
      <c r="L67" s="272"/>
      <c r="M67" s="272"/>
      <c r="N67" s="273"/>
      <c r="O67" s="215" t="s">
        <v>97</v>
      </c>
      <c r="P67" s="70">
        <f>D68+F68+H68+J68+L68</f>
        <v>215</v>
      </c>
      <c r="Q67" s="68" t="s">
        <v>80</v>
      </c>
      <c r="R67" s="80"/>
      <c r="S67" s="71">
        <f>P67*R67</f>
        <v>0</v>
      </c>
      <c r="T67" s="72"/>
      <c r="U67" s="71">
        <f>P67*T67</f>
        <v>0</v>
      </c>
      <c r="V67" s="74"/>
    </row>
    <row r="68" spans="1:22" x14ac:dyDescent="0.2">
      <c r="A68" s="278"/>
      <c r="B68" s="196"/>
      <c r="C68" s="192" t="s">
        <v>81</v>
      </c>
      <c r="D68" s="43">
        <v>26</v>
      </c>
      <c r="E68" s="42" t="s">
        <v>82</v>
      </c>
      <c r="F68" s="43">
        <v>39</v>
      </c>
      <c r="G68" s="42" t="s">
        <v>83</v>
      </c>
      <c r="H68" s="43">
        <v>71</v>
      </c>
      <c r="I68" s="42" t="s">
        <v>84</v>
      </c>
      <c r="J68" s="43">
        <v>62</v>
      </c>
      <c r="K68" s="42" t="s">
        <v>85</v>
      </c>
      <c r="L68" s="43">
        <v>17</v>
      </c>
      <c r="M68" s="42"/>
      <c r="N68" s="193"/>
      <c r="O68" s="43"/>
      <c r="P68" s="14"/>
      <c r="Q68" s="14"/>
      <c r="R68" s="183"/>
      <c r="S68" s="14"/>
      <c r="T68" s="14"/>
      <c r="U68" s="14"/>
    </row>
    <row r="69" spans="1:22" x14ac:dyDescent="0.2">
      <c r="A69" s="279"/>
      <c r="B69" s="195"/>
      <c r="C69" s="274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276"/>
      <c r="O69" s="211"/>
      <c r="P69" s="14"/>
      <c r="Q69" s="14"/>
      <c r="R69" s="183"/>
      <c r="S69" s="14"/>
      <c r="T69" s="14"/>
      <c r="U69" s="14"/>
    </row>
    <row r="70" spans="1:22" x14ac:dyDescent="0.2">
      <c r="A70" s="291">
        <v>19</v>
      </c>
      <c r="B70" s="191"/>
      <c r="C70" s="271" t="s">
        <v>198</v>
      </c>
      <c r="D70" s="272"/>
      <c r="E70" s="272"/>
      <c r="F70" s="272"/>
      <c r="G70" s="272"/>
      <c r="H70" s="272"/>
      <c r="I70" s="272"/>
      <c r="J70" s="272"/>
      <c r="K70" s="272"/>
      <c r="L70" s="272"/>
      <c r="M70" s="272"/>
      <c r="N70" s="273"/>
      <c r="O70" s="215" t="s">
        <v>97</v>
      </c>
      <c r="P70" s="70">
        <f>D71+F71+H71+J71+L71+N71</f>
        <v>215</v>
      </c>
      <c r="Q70" s="68" t="s">
        <v>80</v>
      </c>
      <c r="R70" s="80"/>
      <c r="S70" s="71">
        <f>P70*R70</f>
        <v>0</v>
      </c>
      <c r="T70" s="72"/>
      <c r="U70" s="71">
        <f>P70*T70</f>
        <v>0</v>
      </c>
      <c r="V70" s="74"/>
    </row>
    <row r="71" spans="1:22" x14ac:dyDescent="0.2">
      <c r="A71" s="292"/>
      <c r="B71" s="196"/>
      <c r="C71" s="192" t="s">
        <v>81</v>
      </c>
      <c r="D71" s="43">
        <v>26</v>
      </c>
      <c r="E71" s="42" t="s">
        <v>82</v>
      </c>
      <c r="F71" s="43">
        <v>39</v>
      </c>
      <c r="G71" s="42" t="s">
        <v>83</v>
      </c>
      <c r="H71" s="43">
        <v>71</v>
      </c>
      <c r="I71" s="42" t="s">
        <v>84</v>
      </c>
      <c r="J71" s="43">
        <v>62</v>
      </c>
      <c r="K71" s="42" t="s">
        <v>85</v>
      </c>
      <c r="L71" s="43">
        <v>17</v>
      </c>
      <c r="M71" s="42"/>
      <c r="N71" s="193"/>
      <c r="O71" s="43"/>
      <c r="P71" s="14"/>
      <c r="Q71" s="14"/>
      <c r="R71" s="183"/>
      <c r="S71" s="14"/>
      <c r="T71" s="14"/>
      <c r="U71" s="14"/>
    </row>
    <row r="72" spans="1:22" x14ac:dyDescent="0.2">
      <c r="A72" s="293"/>
      <c r="B72" s="195"/>
      <c r="C72" s="274"/>
      <c r="D72" s="275"/>
      <c r="E72" s="275"/>
      <c r="F72" s="275"/>
      <c r="G72" s="275"/>
      <c r="H72" s="275"/>
      <c r="I72" s="275"/>
      <c r="J72" s="275"/>
      <c r="K72" s="275"/>
      <c r="L72" s="275"/>
      <c r="M72" s="275"/>
      <c r="N72" s="276"/>
      <c r="O72" s="211"/>
      <c r="P72" s="14"/>
      <c r="Q72" s="14"/>
      <c r="R72" s="183"/>
      <c r="S72" s="14"/>
      <c r="T72" s="14"/>
      <c r="U72" s="14"/>
    </row>
    <row r="73" spans="1:22" x14ac:dyDescent="0.2">
      <c r="A73" s="277">
        <v>20</v>
      </c>
      <c r="B73" s="191"/>
      <c r="C73" s="313" t="s">
        <v>197</v>
      </c>
      <c r="D73" s="314"/>
      <c r="E73" s="314"/>
      <c r="F73" s="314"/>
      <c r="G73" s="314"/>
      <c r="H73" s="314"/>
      <c r="I73" s="314"/>
      <c r="J73" s="314"/>
      <c r="K73" s="314"/>
      <c r="L73" s="314"/>
      <c r="M73" s="314"/>
      <c r="N73" s="315"/>
      <c r="O73" s="215" t="s">
        <v>97</v>
      </c>
      <c r="P73" s="70">
        <f>D74+F74+H74+J74+L74+N74</f>
        <v>430</v>
      </c>
      <c r="Q73" s="68" t="s">
        <v>80</v>
      </c>
      <c r="R73" s="80"/>
      <c r="S73" s="71">
        <f>P73*R73</f>
        <v>0</v>
      </c>
      <c r="T73" s="72"/>
      <c r="U73" s="71">
        <f>P73*T73</f>
        <v>0</v>
      </c>
      <c r="V73" s="316"/>
    </row>
    <row r="74" spans="1:22" x14ac:dyDescent="0.2">
      <c r="A74" s="278"/>
      <c r="B74" s="196"/>
      <c r="C74" s="192" t="s">
        <v>81</v>
      </c>
      <c r="D74" s="43">
        <v>52</v>
      </c>
      <c r="E74" s="42" t="s">
        <v>82</v>
      </c>
      <c r="F74" s="43">
        <v>78</v>
      </c>
      <c r="G74" s="42" t="s">
        <v>83</v>
      </c>
      <c r="H74" s="43">
        <v>142</v>
      </c>
      <c r="I74" s="42" t="s">
        <v>84</v>
      </c>
      <c r="J74" s="43">
        <v>124</v>
      </c>
      <c r="K74" s="42" t="s">
        <v>85</v>
      </c>
      <c r="L74" s="43">
        <v>34</v>
      </c>
      <c r="M74" s="42"/>
      <c r="N74" s="193"/>
      <c r="O74" s="43"/>
      <c r="P74" s="14"/>
      <c r="Q74" s="14"/>
      <c r="R74" s="183"/>
      <c r="S74" s="14"/>
      <c r="T74" s="14"/>
      <c r="U74" s="14"/>
    </row>
    <row r="75" spans="1:22" x14ac:dyDescent="0.2">
      <c r="A75" s="279"/>
      <c r="B75" s="195"/>
      <c r="C75" s="274"/>
      <c r="D75" s="275"/>
      <c r="E75" s="275"/>
      <c r="F75" s="275"/>
      <c r="G75" s="275"/>
      <c r="H75" s="275"/>
      <c r="I75" s="275"/>
      <c r="J75" s="275"/>
      <c r="K75" s="275"/>
      <c r="L75" s="275"/>
      <c r="M75" s="275"/>
      <c r="N75" s="276"/>
      <c r="O75" s="211"/>
      <c r="P75" s="14"/>
      <c r="Q75" s="14"/>
      <c r="R75" s="183"/>
      <c r="S75" s="14"/>
      <c r="T75" s="14"/>
      <c r="U75" s="14"/>
    </row>
    <row r="76" spans="1:22" x14ac:dyDescent="0.2">
      <c r="A76" s="291">
        <v>21</v>
      </c>
      <c r="B76" s="191"/>
      <c r="C76" s="271" t="s">
        <v>222</v>
      </c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3"/>
      <c r="O76" s="215" t="s">
        <v>97</v>
      </c>
      <c r="P76" s="70">
        <f>D77+F77+H77+J77+L77+N77</f>
        <v>7</v>
      </c>
      <c r="Q76" s="68" t="s">
        <v>80</v>
      </c>
      <c r="R76" s="80"/>
      <c r="S76" s="71">
        <f>P76*R76</f>
        <v>0</v>
      </c>
      <c r="T76" s="72"/>
      <c r="U76" s="71">
        <f>P76*T76</f>
        <v>0</v>
      </c>
      <c r="V76" s="74"/>
    </row>
    <row r="77" spans="1:22" x14ac:dyDescent="0.2">
      <c r="A77" s="292"/>
      <c r="B77" s="196"/>
      <c r="C77" s="192" t="s">
        <v>81</v>
      </c>
      <c r="D77" s="43">
        <v>1</v>
      </c>
      <c r="E77" s="42" t="s">
        <v>82</v>
      </c>
      <c r="F77" s="43">
        <v>0</v>
      </c>
      <c r="G77" s="42" t="s">
        <v>83</v>
      </c>
      <c r="H77" s="43">
        <v>2</v>
      </c>
      <c r="I77" s="42" t="s">
        <v>84</v>
      </c>
      <c r="J77" s="43">
        <v>2</v>
      </c>
      <c r="K77" s="42" t="s">
        <v>85</v>
      </c>
      <c r="L77" s="43">
        <v>2</v>
      </c>
      <c r="M77" s="42"/>
      <c r="N77" s="193"/>
      <c r="O77" s="43"/>
      <c r="P77" s="14"/>
      <c r="Q77" s="14"/>
      <c r="R77" s="183"/>
      <c r="S77" s="14"/>
      <c r="T77" s="14"/>
      <c r="U77" s="14"/>
    </row>
    <row r="78" spans="1:22" x14ac:dyDescent="0.2">
      <c r="A78" s="293"/>
      <c r="B78" s="195"/>
      <c r="C78" s="274"/>
      <c r="D78" s="275"/>
      <c r="E78" s="275"/>
      <c r="F78" s="275"/>
      <c r="G78" s="275"/>
      <c r="H78" s="275"/>
      <c r="I78" s="275"/>
      <c r="J78" s="275"/>
      <c r="K78" s="275"/>
      <c r="L78" s="275"/>
      <c r="M78" s="275"/>
      <c r="N78" s="276"/>
      <c r="O78" s="211"/>
      <c r="P78" s="14"/>
      <c r="Q78" s="14"/>
      <c r="R78" s="183"/>
      <c r="S78" s="14"/>
      <c r="T78" s="14"/>
      <c r="U78" s="14"/>
    </row>
    <row r="79" spans="1:22" x14ac:dyDescent="0.2">
      <c r="A79" s="277">
        <v>22</v>
      </c>
      <c r="B79" s="191"/>
      <c r="C79" s="271" t="s">
        <v>161</v>
      </c>
      <c r="D79" s="272"/>
      <c r="E79" s="272"/>
      <c r="F79" s="272"/>
      <c r="G79" s="272"/>
      <c r="H79" s="272"/>
      <c r="I79" s="272"/>
      <c r="J79" s="272"/>
      <c r="K79" s="272"/>
      <c r="L79" s="272"/>
      <c r="M79" s="272"/>
      <c r="N79" s="273"/>
      <c r="O79" s="215" t="s">
        <v>97</v>
      </c>
      <c r="P79" s="70">
        <f>D80+F80+H80+J80+L80+N80</f>
        <v>864</v>
      </c>
      <c r="Q79" s="68" t="s">
        <v>80</v>
      </c>
      <c r="R79" s="73" t="s">
        <v>95</v>
      </c>
      <c r="S79" s="73" t="s">
        <v>95</v>
      </c>
      <c r="T79" s="72"/>
      <c r="U79" s="71">
        <f>P79*T79</f>
        <v>0</v>
      </c>
      <c r="V79" s="74"/>
    </row>
    <row r="80" spans="1:22" x14ac:dyDescent="0.2">
      <c r="A80" s="278"/>
      <c r="B80" s="196"/>
      <c r="C80" s="192" t="s">
        <v>81</v>
      </c>
      <c r="D80" s="43">
        <v>53</v>
      </c>
      <c r="E80" s="42" t="s">
        <v>82</v>
      </c>
      <c r="F80" s="43">
        <v>78</v>
      </c>
      <c r="G80" s="42" t="s">
        <v>83</v>
      </c>
      <c r="H80" s="43">
        <v>144</v>
      </c>
      <c r="I80" s="42" t="s">
        <v>84</v>
      </c>
      <c r="J80" s="43">
        <v>126</v>
      </c>
      <c r="K80" s="42" t="s">
        <v>85</v>
      </c>
      <c r="L80" s="43">
        <v>463</v>
      </c>
      <c r="M80" s="42"/>
      <c r="N80" s="193"/>
      <c r="O80" s="43"/>
      <c r="P80" s="14"/>
      <c r="Q80" s="14"/>
      <c r="R80" s="183"/>
      <c r="S80" s="14"/>
      <c r="T80" s="14"/>
      <c r="U80" s="14"/>
    </row>
    <row r="81" spans="1:22" x14ac:dyDescent="0.2">
      <c r="A81" s="279"/>
      <c r="B81" s="195"/>
      <c r="C81" s="274"/>
      <c r="D81" s="275"/>
      <c r="E81" s="275"/>
      <c r="F81" s="275"/>
      <c r="G81" s="275"/>
      <c r="H81" s="275"/>
      <c r="I81" s="275"/>
      <c r="J81" s="275"/>
      <c r="K81" s="275"/>
      <c r="L81" s="275"/>
      <c r="M81" s="275"/>
      <c r="N81" s="276"/>
      <c r="O81" s="211"/>
      <c r="P81" s="14"/>
      <c r="Q81" s="14"/>
      <c r="R81" s="183"/>
      <c r="S81" s="14"/>
      <c r="T81" s="14"/>
      <c r="U81" s="14"/>
    </row>
    <row r="82" spans="1:22" x14ac:dyDescent="0.2">
      <c r="A82" s="291">
        <v>23</v>
      </c>
      <c r="B82" s="191"/>
      <c r="C82" s="271" t="s">
        <v>162</v>
      </c>
      <c r="D82" s="272"/>
      <c r="E82" s="272"/>
      <c r="F82" s="272"/>
      <c r="G82" s="272"/>
      <c r="H82" s="272"/>
      <c r="I82" s="272"/>
      <c r="J82" s="272"/>
      <c r="K82" s="272"/>
      <c r="L82" s="272"/>
      <c r="M82" s="272"/>
      <c r="N82" s="273"/>
      <c r="O82" s="215" t="s">
        <v>97</v>
      </c>
      <c r="P82" s="70">
        <f>D83+F83+H83+J83+L83+N83</f>
        <v>48</v>
      </c>
      <c r="Q82" s="68" t="s">
        <v>80</v>
      </c>
      <c r="R82" s="73" t="s">
        <v>95</v>
      </c>
      <c r="S82" s="73" t="s">
        <v>95</v>
      </c>
      <c r="T82" s="72"/>
      <c r="U82" s="71">
        <f>P82*T82</f>
        <v>0</v>
      </c>
      <c r="V82" s="74"/>
    </row>
    <row r="83" spans="1:22" x14ac:dyDescent="0.2">
      <c r="A83" s="292"/>
      <c r="B83" s="196"/>
      <c r="C83" s="192" t="s">
        <v>81</v>
      </c>
      <c r="D83" s="43">
        <v>0</v>
      </c>
      <c r="E83" s="42" t="s">
        <v>82</v>
      </c>
      <c r="F83" s="43">
        <v>0</v>
      </c>
      <c r="G83" s="42" t="s">
        <v>83</v>
      </c>
      <c r="H83" s="43">
        <v>0</v>
      </c>
      <c r="I83" s="42" t="s">
        <v>84</v>
      </c>
      <c r="J83" s="43">
        <v>0</v>
      </c>
      <c r="K83" s="42" t="s">
        <v>85</v>
      </c>
      <c r="L83" s="43">
        <v>48</v>
      </c>
      <c r="M83" s="42"/>
      <c r="N83" s="193"/>
      <c r="O83" s="43"/>
      <c r="P83" s="14"/>
      <c r="Q83" s="14"/>
      <c r="R83" s="183"/>
      <c r="S83" s="14"/>
      <c r="T83" s="14"/>
      <c r="U83" s="14"/>
    </row>
    <row r="84" spans="1:22" x14ac:dyDescent="0.2">
      <c r="A84" s="293"/>
      <c r="B84" s="195"/>
      <c r="C84" s="274"/>
      <c r="D84" s="275"/>
      <c r="E84" s="275"/>
      <c r="F84" s="275"/>
      <c r="G84" s="275"/>
      <c r="H84" s="275"/>
      <c r="I84" s="275"/>
      <c r="J84" s="275"/>
      <c r="K84" s="275"/>
      <c r="L84" s="275"/>
      <c r="M84" s="275"/>
      <c r="N84" s="276"/>
      <c r="O84" s="211"/>
      <c r="P84" s="14"/>
      <c r="Q84" s="14"/>
      <c r="R84" s="183"/>
      <c r="S84" s="14"/>
      <c r="T84" s="14"/>
      <c r="U84" s="14"/>
    </row>
    <row r="85" spans="1:22" x14ac:dyDescent="0.2">
      <c r="A85" s="277">
        <v>24</v>
      </c>
      <c r="B85" s="191"/>
      <c r="C85" s="271" t="s">
        <v>166</v>
      </c>
      <c r="D85" s="272"/>
      <c r="E85" s="272"/>
      <c r="F85" s="272"/>
      <c r="G85" s="272"/>
      <c r="H85" s="272"/>
      <c r="I85" s="272"/>
      <c r="J85" s="272"/>
      <c r="K85" s="272"/>
      <c r="L85" s="272"/>
      <c r="M85" s="272"/>
      <c r="N85" s="273"/>
      <c r="O85" s="215" t="s">
        <v>97</v>
      </c>
      <c r="P85" s="70">
        <f>D86+F86+H86+J86+L86+N86</f>
        <v>50</v>
      </c>
      <c r="Q85" s="68" t="s">
        <v>80</v>
      </c>
      <c r="R85" s="73" t="s">
        <v>95</v>
      </c>
      <c r="S85" s="73" t="s">
        <v>95</v>
      </c>
      <c r="T85" s="72"/>
      <c r="U85" s="71">
        <f>P85*T85</f>
        <v>0</v>
      </c>
      <c r="V85" s="74"/>
    </row>
    <row r="86" spans="1:22" x14ac:dyDescent="0.2">
      <c r="A86" s="278"/>
      <c r="B86" s="196"/>
      <c r="C86" s="192" t="s">
        <v>81</v>
      </c>
      <c r="D86" s="43">
        <v>0</v>
      </c>
      <c r="E86" s="42" t="s">
        <v>82</v>
      </c>
      <c r="F86" s="43">
        <v>0</v>
      </c>
      <c r="G86" s="42" t="s">
        <v>83</v>
      </c>
      <c r="H86" s="43">
        <v>0</v>
      </c>
      <c r="I86" s="42" t="s">
        <v>84</v>
      </c>
      <c r="J86" s="43">
        <v>0</v>
      </c>
      <c r="K86" s="42" t="s">
        <v>85</v>
      </c>
      <c r="L86" s="43">
        <v>50</v>
      </c>
      <c r="M86" s="42"/>
      <c r="N86" s="193"/>
      <c r="O86" s="43"/>
      <c r="P86" s="14"/>
      <c r="Q86" s="14"/>
      <c r="R86" s="183"/>
      <c r="S86" s="14"/>
      <c r="T86" s="14"/>
      <c r="U86" s="14"/>
    </row>
    <row r="87" spans="1:22" x14ac:dyDescent="0.2">
      <c r="A87" s="279"/>
      <c r="B87" s="195"/>
      <c r="C87" s="274"/>
      <c r="D87" s="275"/>
      <c r="E87" s="275"/>
      <c r="F87" s="275"/>
      <c r="G87" s="275"/>
      <c r="H87" s="275"/>
      <c r="I87" s="275"/>
      <c r="J87" s="275"/>
      <c r="K87" s="275"/>
      <c r="L87" s="275"/>
      <c r="M87" s="275"/>
      <c r="N87" s="276"/>
      <c r="O87" s="211"/>
      <c r="P87" s="14"/>
      <c r="Q87" s="14"/>
      <c r="R87" s="183"/>
      <c r="S87" s="14"/>
      <c r="T87" s="14"/>
      <c r="U87" s="14"/>
    </row>
    <row r="88" spans="1:22" x14ac:dyDescent="0.2">
      <c r="A88" s="291">
        <v>25</v>
      </c>
      <c r="B88" s="191"/>
      <c r="C88" s="271" t="s">
        <v>160</v>
      </c>
      <c r="D88" s="272"/>
      <c r="E88" s="272"/>
      <c r="F88" s="272"/>
      <c r="G88" s="272"/>
      <c r="H88" s="272"/>
      <c r="I88" s="272"/>
      <c r="J88" s="272"/>
      <c r="K88" s="272"/>
      <c r="L88" s="272"/>
      <c r="M88" s="272"/>
      <c r="N88" s="273"/>
      <c r="O88" s="215" t="s">
        <v>97</v>
      </c>
      <c r="P88" s="70">
        <f>D89+F89+H89+J89+L89+N89</f>
        <v>1</v>
      </c>
      <c r="Q88" s="68" t="s">
        <v>163</v>
      </c>
      <c r="R88" s="80"/>
      <c r="S88" s="71">
        <f>P88*R88</f>
        <v>0</v>
      </c>
      <c r="T88" s="72"/>
      <c r="U88" s="71">
        <f>P88*T88</f>
        <v>0</v>
      </c>
      <c r="V88" s="74"/>
    </row>
    <row r="89" spans="1:22" x14ac:dyDescent="0.2">
      <c r="A89" s="292"/>
      <c r="B89" s="196"/>
      <c r="C89" s="192" t="s">
        <v>81</v>
      </c>
      <c r="D89" s="43">
        <v>0</v>
      </c>
      <c r="E89" s="42" t="s">
        <v>82</v>
      </c>
      <c r="F89" s="43">
        <v>0</v>
      </c>
      <c r="G89" s="42" t="s">
        <v>83</v>
      </c>
      <c r="H89" s="43">
        <v>0</v>
      </c>
      <c r="I89" s="42" t="s">
        <v>84</v>
      </c>
      <c r="J89" s="43">
        <v>0</v>
      </c>
      <c r="K89" s="42" t="s">
        <v>85</v>
      </c>
      <c r="L89" s="43">
        <v>1</v>
      </c>
      <c r="M89" s="42"/>
      <c r="N89" s="193"/>
      <c r="O89" s="43"/>
      <c r="P89" s="14"/>
      <c r="Q89" s="14"/>
      <c r="R89" s="183"/>
      <c r="S89" s="14"/>
      <c r="T89" s="14"/>
      <c r="U89" s="14"/>
    </row>
    <row r="90" spans="1:22" x14ac:dyDescent="0.2">
      <c r="A90" s="293"/>
      <c r="B90" s="195"/>
      <c r="C90" s="274"/>
      <c r="D90" s="275"/>
      <c r="E90" s="275"/>
      <c r="F90" s="275"/>
      <c r="G90" s="275"/>
      <c r="H90" s="275"/>
      <c r="I90" s="275"/>
      <c r="J90" s="275"/>
      <c r="K90" s="275"/>
      <c r="L90" s="275"/>
      <c r="M90" s="275"/>
      <c r="N90" s="276"/>
      <c r="O90" s="211"/>
      <c r="P90" s="14"/>
      <c r="Q90" s="14"/>
      <c r="R90" s="183"/>
      <c r="S90" s="14"/>
      <c r="T90" s="14"/>
      <c r="U90" s="14"/>
    </row>
    <row r="91" spans="1:22" x14ac:dyDescent="0.2">
      <c r="A91" s="277">
        <v>26</v>
      </c>
      <c r="B91" s="191"/>
      <c r="C91" s="313" t="s">
        <v>201</v>
      </c>
      <c r="D91" s="314"/>
      <c r="E91" s="314"/>
      <c r="F91" s="314"/>
      <c r="G91" s="314"/>
      <c r="H91" s="314"/>
      <c r="I91" s="314"/>
      <c r="J91" s="314"/>
      <c r="K91" s="314"/>
      <c r="L91" s="314"/>
      <c r="M91" s="314"/>
      <c r="N91" s="315"/>
      <c r="O91" s="215" t="s">
        <v>97</v>
      </c>
      <c r="P91" s="70">
        <f>D92+F92+H92+J92+L92+N92</f>
        <v>350</v>
      </c>
      <c r="Q91" s="68" t="s">
        <v>80</v>
      </c>
      <c r="R91" s="80"/>
      <c r="S91" s="71">
        <f>P91*R91</f>
        <v>0</v>
      </c>
      <c r="T91" s="72"/>
      <c r="U91" s="71">
        <f>P91*T91</f>
        <v>0</v>
      </c>
      <c r="V91" s="316"/>
    </row>
    <row r="92" spans="1:22" x14ac:dyDescent="0.2">
      <c r="A92" s="278"/>
      <c r="B92" s="196"/>
      <c r="C92" s="192" t="s">
        <v>81</v>
      </c>
      <c r="D92" s="43">
        <v>0</v>
      </c>
      <c r="E92" s="42" t="s">
        <v>82</v>
      </c>
      <c r="F92" s="43">
        <v>0</v>
      </c>
      <c r="G92" s="42" t="s">
        <v>83</v>
      </c>
      <c r="H92" s="43">
        <v>0</v>
      </c>
      <c r="I92" s="42" t="s">
        <v>84</v>
      </c>
      <c r="J92" s="43">
        <v>0</v>
      </c>
      <c r="K92" s="42" t="s">
        <v>85</v>
      </c>
      <c r="L92" s="43">
        <v>350</v>
      </c>
      <c r="M92" s="42"/>
      <c r="N92" s="193"/>
      <c r="O92" s="43"/>
      <c r="P92" s="14"/>
      <c r="Q92" s="14"/>
      <c r="R92" s="183"/>
      <c r="S92" s="14"/>
      <c r="T92" s="14"/>
      <c r="U92" s="14"/>
    </row>
    <row r="93" spans="1:22" x14ac:dyDescent="0.2">
      <c r="A93" s="279"/>
      <c r="B93" s="195"/>
      <c r="C93" s="274"/>
      <c r="D93" s="275"/>
      <c r="E93" s="275"/>
      <c r="F93" s="275"/>
      <c r="G93" s="275"/>
      <c r="H93" s="275"/>
      <c r="I93" s="275"/>
      <c r="J93" s="275"/>
      <c r="K93" s="275"/>
      <c r="L93" s="275"/>
      <c r="M93" s="275"/>
      <c r="N93" s="276"/>
      <c r="O93" s="211"/>
      <c r="P93" s="14"/>
      <c r="Q93" s="14"/>
      <c r="R93" s="183"/>
      <c r="S93" s="14"/>
      <c r="T93" s="14"/>
      <c r="U93" s="14"/>
    </row>
    <row r="94" spans="1:22" x14ac:dyDescent="0.2">
      <c r="A94" s="291">
        <v>27</v>
      </c>
      <c r="B94" s="191"/>
      <c r="C94" s="313" t="s">
        <v>202</v>
      </c>
      <c r="D94" s="314"/>
      <c r="E94" s="314"/>
      <c r="F94" s="314"/>
      <c r="G94" s="314"/>
      <c r="H94" s="314"/>
      <c r="I94" s="314"/>
      <c r="J94" s="314"/>
      <c r="K94" s="314"/>
      <c r="L94" s="314"/>
      <c r="M94" s="314"/>
      <c r="N94" s="315"/>
      <c r="O94" s="215" t="s">
        <v>97</v>
      </c>
      <c r="P94" s="70">
        <f>D95+F95+H95+J95+L95+N95</f>
        <v>335</v>
      </c>
      <c r="Q94" s="68" t="s">
        <v>80</v>
      </c>
      <c r="R94" s="80"/>
      <c r="S94" s="71">
        <f>P94*R94</f>
        <v>0</v>
      </c>
      <c r="T94" s="72"/>
      <c r="U94" s="71">
        <f>P94*T94</f>
        <v>0</v>
      </c>
      <c r="V94" s="316"/>
    </row>
    <row r="95" spans="1:22" x14ac:dyDescent="0.2">
      <c r="A95" s="292"/>
      <c r="B95" s="196"/>
      <c r="C95" s="192" t="s">
        <v>81</v>
      </c>
      <c r="D95" s="43">
        <v>40</v>
      </c>
      <c r="E95" s="42" t="s">
        <v>82</v>
      </c>
      <c r="F95" s="43">
        <v>60</v>
      </c>
      <c r="G95" s="42" t="s">
        <v>83</v>
      </c>
      <c r="H95" s="43">
        <v>110</v>
      </c>
      <c r="I95" s="42" t="s">
        <v>84</v>
      </c>
      <c r="J95" s="43">
        <v>95</v>
      </c>
      <c r="K95" s="42" t="s">
        <v>85</v>
      </c>
      <c r="L95" s="43">
        <v>30</v>
      </c>
      <c r="M95" s="42"/>
      <c r="N95" s="193"/>
      <c r="O95" s="43"/>
      <c r="P95" s="14"/>
      <c r="Q95" s="14"/>
      <c r="R95" s="183"/>
      <c r="S95" s="14"/>
      <c r="T95" s="14"/>
      <c r="U95" s="14"/>
    </row>
    <row r="96" spans="1:22" x14ac:dyDescent="0.2">
      <c r="A96" s="293"/>
      <c r="B96" s="195"/>
      <c r="C96" s="274"/>
      <c r="D96" s="275"/>
      <c r="E96" s="275"/>
      <c r="F96" s="275"/>
      <c r="G96" s="275"/>
      <c r="H96" s="275"/>
      <c r="I96" s="275"/>
      <c r="J96" s="275"/>
      <c r="K96" s="275"/>
      <c r="L96" s="275"/>
      <c r="M96" s="275"/>
      <c r="N96" s="276"/>
      <c r="O96" s="211"/>
      <c r="P96" s="14"/>
      <c r="Q96" s="14"/>
      <c r="R96" s="183"/>
      <c r="S96" s="14"/>
      <c r="T96" s="14"/>
      <c r="U96" s="14"/>
    </row>
    <row r="97" spans="1:22" x14ac:dyDescent="0.2">
      <c r="A97" s="277">
        <v>28</v>
      </c>
      <c r="B97" s="191"/>
      <c r="C97" s="313" t="s">
        <v>224</v>
      </c>
      <c r="D97" s="314"/>
      <c r="E97" s="314"/>
      <c r="F97" s="314"/>
      <c r="G97" s="314"/>
      <c r="H97" s="314"/>
      <c r="I97" s="314"/>
      <c r="J97" s="314"/>
      <c r="K97" s="314"/>
      <c r="L97" s="314"/>
      <c r="M97" s="314"/>
      <c r="N97" s="315"/>
      <c r="O97" s="215" t="s">
        <v>97</v>
      </c>
      <c r="P97" s="70">
        <f>D98+F98+H98+J98+L98+N98</f>
        <v>1</v>
      </c>
      <c r="Q97" s="68" t="s">
        <v>80</v>
      </c>
      <c r="R97" s="80"/>
      <c r="S97" s="71">
        <f>P97*R97</f>
        <v>0</v>
      </c>
      <c r="T97" s="72"/>
      <c r="U97" s="71">
        <f>P97*T97</f>
        <v>0</v>
      </c>
      <c r="V97" s="316"/>
    </row>
    <row r="98" spans="1:22" x14ac:dyDescent="0.2">
      <c r="A98" s="278"/>
      <c r="B98" s="196"/>
      <c r="C98" s="192" t="s">
        <v>81</v>
      </c>
      <c r="D98" s="43">
        <v>0</v>
      </c>
      <c r="E98" s="42" t="s">
        <v>82</v>
      </c>
      <c r="F98" s="43">
        <v>1</v>
      </c>
      <c r="G98" s="42" t="s">
        <v>83</v>
      </c>
      <c r="H98" s="43">
        <v>0</v>
      </c>
      <c r="I98" s="42" t="s">
        <v>84</v>
      </c>
      <c r="J98" s="43">
        <v>0</v>
      </c>
      <c r="K98" s="42" t="s">
        <v>85</v>
      </c>
      <c r="L98" s="43">
        <v>0</v>
      </c>
      <c r="M98" s="42"/>
      <c r="N98" s="193"/>
      <c r="O98" s="43"/>
      <c r="P98" s="14"/>
      <c r="Q98" s="14"/>
      <c r="R98" s="183"/>
      <c r="S98" s="14"/>
      <c r="T98" s="14"/>
      <c r="U98" s="14"/>
    </row>
    <row r="99" spans="1:22" x14ac:dyDescent="0.2">
      <c r="A99" s="279"/>
      <c r="B99" s="195"/>
      <c r="C99" s="274" t="s">
        <v>223</v>
      </c>
      <c r="D99" s="275"/>
      <c r="E99" s="275"/>
      <c r="F99" s="275"/>
      <c r="G99" s="275"/>
      <c r="H99" s="275"/>
      <c r="I99" s="275"/>
      <c r="J99" s="275"/>
      <c r="K99" s="275"/>
      <c r="L99" s="275"/>
      <c r="M99" s="275"/>
      <c r="N99" s="276"/>
      <c r="O99" s="211"/>
      <c r="P99" s="14"/>
      <c r="Q99" s="14"/>
      <c r="R99" s="183"/>
      <c r="S99" s="14"/>
      <c r="T99" s="14"/>
      <c r="U99" s="14"/>
    </row>
    <row r="100" spans="1:22" x14ac:dyDescent="0.2">
      <c r="A100" s="291">
        <v>29</v>
      </c>
      <c r="B100" s="191"/>
      <c r="C100" s="313" t="s">
        <v>200</v>
      </c>
      <c r="D100" s="314"/>
      <c r="E100" s="314"/>
      <c r="F100" s="314"/>
      <c r="G100" s="314"/>
      <c r="H100" s="314"/>
      <c r="I100" s="314"/>
      <c r="J100" s="314"/>
      <c r="K100" s="314"/>
      <c r="L100" s="314"/>
      <c r="M100" s="314"/>
      <c r="N100" s="315"/>
      <c r="O100" s="215" t="s">
        <v>97</v>
      </c>
      <c r="P100" s="70">
        <f>D101+F101+H101+J101+L101+N101</f>
        <v>15</v>
      </c>
      <c r="Q100" s="68" t="s">
        <v>80</v>
      </c>
      <c r="R100" s="80"/>
      <c r="S100" s="71">
        <f>P100*R100</f>
        <v>0</v>
      </c>
      <c r="T100" s="72"/>
      <c r="U100" s="71">
        <f>P100*T100</f>
        <v>0</v>
      </c>
      <c r="V100" s="316"/>
    </row>
    <row r="101" spans="1:22" x14ac:dyDescent="0.2">
      <c r="A101" s="292"/>
      <c r="B101" s="196"/>
      <c r="C101" s="192" t="s">
        <v>81</v>
      </c>
      <c r="D101" s="43"/>
      <c r="E101" s="42" t="s">
        <v>82</v>
      </c>
      <c r="F101" s="43">
        <v>0</v>
      </c>
      <c r="G101" s="42" t="s">
        <v>83</v>
      </c>
      <c r="H101" s="43">
        <v>0</v>
      </c>
      <c r="I101" s="77" t="s">
        <v>84</v>
      </c>
      <c r="J101" s="43">
        <v>0</v>
      </c>
      <c r="K101" s="42" t="s">
        <v>85</v>
      </c>
      <c r="L101" s="43">
        <v>15</v>
      </c>
      <c r="M101" s="42"/>
      <c r="N101" s="193"/>
      <c r="O101" s="43"/>
      <c r="P101" s="14"/>
      <c r="Q101" s="14"/>
      <c r="R101" s="183"/>
      <c r="S101" s="14"/>
      <c r="T101" s="14"/>
      <c r="U101" s="14"/>
    </row>
    <row r="102" spans="1:22" x14ac:dyDescent="0.2">
      <c r="A102" s="293"/>
      <c r="B102" s="195"/>
      <c r="C102" s="274"/>
      <c r="D102" s="275"/>
      <c r="E102" s="275"/>
      <c r="F102" s="275"/>
      <c r="G102" s="275"/>
      <c r="H102" s="275"/>
      <c r="I102" s="275"/>
      <c r="J102" s="275"/>
      <c r="K102" s="275"/>
      <c r="L102" s="275"/>
      <c r="M102" s="275"/>
      <c r="N102" s="276"/>
      <c r="O102" s="211"/>
      <c r="P102" s="14"/>
      <c r="Q102" s="14"/>
      <c r="R102" s="183"/>
      <c r="S102" s="14"/>
      <c r="T102" s="14"/>
      <c r="U102" s="14"/>
    </row>
    <row r="103" spans="1:22" x14ac:dyDescent="0.2">
      <c r="A103" s="277">
        <v>30</v>
      </c>
      <c r="B103" s="191"/>
      <c r="C103" s="313" t="s">
        <v>167</v>
      </c>
      <c r="D103" s="314"/>
      <c r="E103" s="314"/>
      <c r="F103" s="314"/>
      <c r="G103" s="314"/>
      <c r="H103" s="314"/>
      <c r="I103" s="314"/>
      <c r="J103" s="314"/>
      <c r="K103" s="314"/>
      <c r="L103" s="314"/>
      <c r="M103" s="314"/>
      <c r="N103" s="315"/>
      <c r="O103" s="215" t="s">
        <v>97</v>
      </c>
      <c r="P103" s="70">
        <f>D104+F104+H104+J104+L104+N104</f>
        <v>48</v>
      </c>
      <c r="Q103" s="68" t="s">
        <v>80</v>
      </c>
      <c r="R103" s="80"/>
      <c r="S103" s="71">
        <f>P103*R103</f>
        <v>0</v>
      </c>
      <c r="T103" s="72"/>
      <c r="U103" s="71">
        <f>P103*T103</f>
        <v>0</v>
      </c>
      <c r="V103" s="316"/>
    </row>
    <row r="104" spans="1:22" x14ac:dyDescent="0.2">
      <c r="A104" s="278"/>
      <c r="B104" s="196"/>
      <c r="C104" s="192" t="s">
        <v>81</v>
      </c>
      <c r="D104" s="43">
        <v>0</v>
      </c>
      <c r="E104" s="42" t="s">
        <v>82</v>
      </c>
      <c r="F104" s="43">
        <v>0</v>
      </c>
      <c r="G104" s="42" t="s">
        <v>83</v>
      </c>
      <c r="H104" s="43">
        <v>0</v>
      </c>
      <c r="I104" s="42" t="s">
        <v>84</v>
      </c>
      <c r="J104" s="43">
        <v>0</v>
      </c>
      <c r="K104" s="42" t="s">
        <v>85</v>
      </c>
      <c r="L104" s="43">
        <v>48</v>
      </c>
      <c r="M104" s="42"/>
      <c r="N104" s="193"/>
      <c r="O104" s="43"/>
      <c r="P104" s="14"/>
      <c r="Q104" s="14"/>
      <c r="R104" s="183"/>
      <c r="S104" s="14"/>
      <c r="T104" s="14"/>
      <c r="U104" s="14"/>
    </row>
    <row r="105" spans="1:22" x14ac:dyDescent="0.2">
      <c r="A105" s="279"/>
      <c r="B105" s="195"/>
      <c r="C105" s="274"/>
      <c r="D105" s="275"/>
      <c r="E105" s="275"/>
      <c r="F105" s="275"/>
      <c r="G105" s="275"/>
      <c r="H105" s="275"/>
      <c r="I105" s="275"/>
      <c r="J105" s="275"/>
      <c r="K105" s="275"/>
      <c r="L105" s="275"/>
      <c r="M105" s="275"/>
      <c r="N105" s="276"/>
      <c r="O105" s="211"/>
      <c r="P105" s="14"/>
      <c r="Q105" s="14"/>
      <c r="R105" s="183"/>
      <c r="S105" s="14"/>
      <c r="T105" s="14"/>
      <c r="U105" s="14"/>
    </row>
    <row r="106" spans="1:22" ht="25.5" customHeight="1" x14ac:dyDescent="0.2">
      <c r="A106" s="291">
        <v>31</v>
      </c>
      <c r="B106" s="191"/>
      <c r="C106" s="313" t="s">
        <v>251</v>
      </c>
      <c r="D106" s="314"/>
      <c r="E106" s="314"/>
      <c r="F106" s="314"/>
      <c r="G106" s="314"/>
      <c r="H106" s="314"/>
      <c r="I106" s="314"/>
      <c r="J106" s="314"/>
      <c r="K106" s="314"/>
      <c r="L106" s="314"/>
      <c r="M106" s="314"/>
      <c r="N106" s="315"/>
      <c r="O106" s="215" t="s">
        <v>97</v>
      </c>
      <c r="P106" s="70">
        <f>D107+F107+H107+J107+L107+N107</f>
        <v>2</v>
      </c>
      <c r="Q106" s="68" t="s">
        <v>80</v>
      </c>
      <c r="R106" s="80"/>
      <c r="S106" s="71">
        <f>P106*R106</f>
        <v>0</v>
      </c>
      <c r="T106" s="72"/>
      <c r="U106" s="71">
        <f>P106*T106</f>
        <v>0</v>
      </c>
      <c r="V106" s="316"/>
    </row>
    <row r="107" spans="1:22" x14ac:dyDescent="0.2">
      <c r="A107" s="292"/>
      <c r="B107" s="196"/>
      <c r="C107" s="192" t="s">
        <v>81</v>
      </c>
      <c r="D107" s="43">
        <v>0</v>
      </c>
      <c r="E107" s="42" t="s">
        <v>82</v>
      </c>
      <c r="F107" s="43">
        <v>0</v>
      </c>
      <c r="G107" s="42" t="s">
        <v>83</v>
      </c>
      <c r="H107" s="43">
        <v>0</v>
      </c>
      <c r="I107" s="42" t="s">
        <v>84</v>
      </c>
      <c r="J107" s="43">
        <v>0</v>
      </c>
      <c r="K107" s="42" t="s">
        <v>85</v>
      </c>
      <c r="L107" s="43">
        <v>2</v>
      </c>
      <c r="M107" s="42"/>
      <c r="N107" s="193"/>
      <c r="O107" s="43"/>
      <c r="P107" s="14"/>
      <c r="Q107" s="14"/>
      <c r="R107" s="183"/>
      <c r="S107" s="14"/>
      <c r="T107" s="14"/>
      <c r="U107" s="14"/>
    </row>
    <row r="108" spans="1:22" x14ac:dyDescent="0.2">
      <c r="A108" s="293"/>
      <c r="B108" s="195"/>
      <c r="C108" s="274"/>
      <c r="D108" s="275"/>
      <c r="E108" s="275"/>
      <c r="F108" s="275"/>
      <c r="G108" s="275"/>
      <c r="H108" s="275"/>
      <c r="I108" s="275"/>
      <c r="J108" s="275"/>
      <c r="K108" s="275"/>
      <c r="L108" s="275"/>
      <c r="M108" s="275"/>
      <c r="N108" s="276"/>
      <c r="O108" s="211"/>
      <c r="P108" s="14"/>
      <c r="Q108" s="14"/>
      <c r="R108" s="183"/>
      <c r="S108" s="14"/>
      <c r="T108" s="14"/>
      <c r="U108" s="14"/>
    </row>
    <row r="109" spans="1:22" x14ac:dyDescent="0.2">
      <c r="A109" s="277">
        <v>32</v>
      </c>
      <c r="B109" s="191"/>
      <c r="C109" s="271" t="s">
        <v>154</v>
      </c>
      <c r="D109" s="272"/>
      <c r="E109" s="272"/>
      <c r="F109" s="272"/>
      <c r="G109" s="272"/>
      <c r="H109" s="272"/>
      <c r="I109" s="272"/>
      <c r="J109" s="272"/>
      <c r="K109" s="272"/>
      <c r="L109" s="272"/>
      <c r="M109" s="272"/>
      <c r="N109" s="273"/>
      <c r="O109" s="215" t="s">
        <v>97</v>
      </c>
      <c r="P109" s="70">
        <f>D110+F110+H110+J110+L110+N110</f>
        <v>96</v>
      </c>
      <c r="Q109" s="68" t="s">
        <v>80</v>
      </c>
      <c r="R109" s="73" t="s">
        <v>95</v>
      </c>
      <c r="S109" s="73" t="s">
        <v>95</v>
      </c>
      <c r="T109" s="72"/>
      <c r="U109" s="71">
        <f>P109*T109</f>
        <v>0</v>
      </c>
      <c r="V109" s="74"/>
    </row>
    <row r="110" spans="1:22" x14ac:dyDescent="0.2">
      <c r="A110" s="278"/>
      <c r="B110" s="196"/>
      <c r="C110" s="192" t="s">
        <v>81</v>
      </c>
      <c r="D110" s="43">
        <v>24</v>
      </c>
      <c r="E110" s="42" t="s">
        <v>82</v>
      </c>
      <c r="F110" s="43">
        <v>24</v>
      </c>
      <c r="G110" s="42" t="s">
        <v>83</v>
      </c>
      <c r="H110" s="43">
        <v>0</v>
      </c>
      <c r="I110" s="42" t="s">
        <v>84</v>
      </c>
      <c r="J110" s="43">
        <v>0</v>
      </c>
      <c r="K110" s="42" t="s">
        <v>85</v>
      </c>
      <c r="L110" s="43">
        <v>48</v>
      </c>
      <c r="M110" s="42"/>
      <c r="N110" s="193"/>
      <c r="O110" s="43"/>
      <c r="P110" s="14"/>
      <c r="Q110" s="14"/>
      <c r="R110" s="183"/>
      <c r="S110" s="14"/>
      <c r="T110" s="14"/>
      <c r="U110" s="14"/>
    </row>
    <row r="111" spans="1:22" x14ac:dyDescent="0.2">
      <c r="A111" s="279"/>
      <c r="B111" s="195"/>
      <c r="C111" s="274" t="s">
        <v>155</v>
      </c>
      <c r="D111" s="275"/>
      <c r="E111" s="275"/>
      <c r="F111" s="275"/>
      <c r="G111" s="275"/>
      <c r="H111" s="275"/>
      <c r="I111" s="275"/>
      <c r="J111" s="275"/>
      <c r="K111" s="275"/>
      <c r="L111" s="275"/>
      <c r="M111" s="275"/>
      <c r="N111" s="276"/>
      <c r="O111" s="211"/>
      <c r="P111" s="14"/>
      <c r="Q111" s="14"/>
      <c r="R111" s="183"/>
      <c r="S111" s="14"/>
      <c r="T111" s="14"/>
      <c r="U111" s="14"/>
    </row>
    <row r="112" spans="1:22" x14ac:dyDescent="0.2">
      <c r="A112" s="291">
        <v>33</v>
      </c>
      <c r="B112" s="191"/>
      <c r="C112" s="313" t="s">
        <v>205</v>
      </c>
      <c r="D112" s="314"/>
      <c r="E112" s="314"/>
      <c r="F112" s="314"/>
      <c r="G112" s="314"/>
      <c r="H112" s="314"/>
      <c r="I112" s="314"/>
      <c r="J112" s="314"/>
      <c r="K112" s="314"/>
      <c r="L112" s="314"/>
      <c r="M112" s="314"/>
      <c r="N112" s="315"/>
      <c r="O112" s="215" t="s">
        <v>97</v>
      </c>
      <c r="P112" s="70">
        <f>D113+F113+H113+J113+L113+N113</f>
        <v>1</v>
      </c>
      <c r="Q112" s="68" t="s">
        <v>80</v>
      </c>
      <c r="R112" s="80"/>
      <c r="S112" s="71">
        <f>P112*R112</f>
        <v>0</v>
      </c>
      <c r="T112" s="72"/>
      <c r="U112" s="71">
        <f>P112*T112</f>
        <v>0</v>
      </c>
      <c r="V112" s="316"/>
    </row>
    <row r="113" spans="1:22" x14ac:dyDescent="0.2">
      <c r="A113" s="292"/>
      <c r="B113" s="196"/>
      <c r="C113" s="192" t="s">
        <v>81</v>
      </c>
      <c r="D113" s="43">
        <v>1</v>
      </c>
      <c r="E113" s="42" t="s">
        <v>82</v>
      </c>
      <c r="F113" s="43">
        <v>0</v>
      </c>
      <c r="G113" s="42" t="s">
        <v>83</v>
      </c>
      <c r="H113" s="43">
        <v>0</v>
      </c>
      <c r="I113" s="42" t="s">
        <v>84</v>
      </c>
      <c r="J113" s="43">
        <v>0</v>
      </c>
      <c r="K113" s="42" t="s">
        <v>85</v>
      </c>
      <c r="L113" s="43">
        <v>0</v>
      </c>
      <c r="M113" s="42"/>
      <c r="N113" s="193"/>
      <c r="O113" s="43"/>
      <c r="P113" s="14"/>
      <c r="Q113" s="14"/>
      <c r="R113" s="183"/>
      <c r="S113" s="14"/>
      <c r="T113" s="14"/>
      <c r="U113" s="14"/>
    </row>
    <row r="114" spans="1:22" x14ac:dyDescent="0.2">
      <c r="A114" s="293"/>
      <c r="B114" s="195"/>
      <c r="C114" s="274"/>
      <c r="D114" s="275"/>
      <c r="E114" s="275"/>
      <c r="F114" s="275"/>
      <c r="G114" s="275"/>
      <c r="H114" s="275"/>
      <c r="I114" s="275"/>
      <c r="J114" s="275"/>
      <c r="K114" s="275"/>
      <c r="L114" s="275"/>
      <c r="M114" s="275"/>
      <c r="N114" s="276"/>
      <c r="O114" s="211"/>
      <c r="P114" s="14"/>
      <c r="Q114" s="14"/>
      <c r="R114" s="183"/>
      <c r="S114" s="14"/>
      <c r="T114" s="14"/>
      <c r="U114" s="14"/>
    </row>
    <row r="115" spans="1:22" x14ac:dyDescent="0.2">
      <c r="A115" s="277">
        <v>34</v>
      </c>
      <c r="B115" s="191"/>
      <c r="C115" s="294" t="s">
        <v>206</v>
      </c>
      <c r="D115" s="282"/>
      <c r="E115" s="282"/>
      <c r="F115" s="282"/>
      <c r="G115" s="282"/>
      <c r="H115" s="282"/>
      <c r="I115" s="282"/>
      <c r="J115" s="282"/>
      <c r="K115" s="282"/>
      <c r="L115" s="282"/>
      <c r="M115" s="282"/>
      <c r="N115" s="283"/>
      <c r="O115" s="215" t="s">
        <v>97</v>
      </c>
      <c r="P115" s="70">
        <f>D116+F116+H116+J116+L116+N116</f>
        <v>2</v>
      </c>
      <c r="Q115" s="68" t="s">
        <v>80</v>
      </c>
      <c r="R115" s="80"/>
      <c r="S115" s="71">
        <f>P115*R115</f>
        <v>0</v>
      </c>
      <c r="T115" s="72"/>
      <c r="U115" s="71">
        <f>P115*T115</f>
        <v>0</v>
      </c>
      <c r="V115" s="74"/>
    </row>
    <row r="116" spans="1:22" x14ac:dyDescent="0.2">
      <c r="A116" s="278"/>
      <c r="B116" s="196"/>
      <c r="C116" s="192" t="s">
        <v>81</v>
      </c>
      <c r="D116" s="43">
        <v>1</v>
      </c>
      <c r="E116" s="42" t="s">
        <v>82</v>
      </c>
      <c r="F116" s="43">
        <v>1</v>
      </c>
      <c r="G116" s="42" t="s">
        <v>83</v>
      </c>
      <c r="H116" s="43">
        <v>0</v>
      </c>
      <c r="I116" s="42" t="s">
        <v>84</v>
      </c>
      <c r="J116" s="43">
        <v>0</v>
      </c>
      <c r="K116" s="42" t="s">
        <v>85</v>
      </c>
      <c r="L116" s="43">
        <v>0</v>
      </c>
      <c r="M116" s="42"/>
      <c r="N116" s="193"/>
      <c r="O116" s="43"/>
      <c r="P116" s="14"/>
      <c r="Q116" s="14"/>
      <c r="R116" s="183"/>
      <c r="S116" s="14"/>
      <c r="T116" s="14"/>
      <c r="U116" s="14"/>
    </row>
    <row r="117" spans="1:22" x14ac:dyDescent="0.2">
      <c r="A117" s="279"/>
      <c r="B117" s="195"/>
      <c r="C117" s="274" t="s">
        <v>157</v>
      </c>
      <c r="D117" s="275"/>
      <c r="E117" s="275"/>
      <c r="F117" s="275"/>
      <c r="G117" s="275"/>
      <c r="H117" s="275"/>
      <c r="I117" s="275"/>
      <c r="J117" s="275"/>
      <c r="K117" s="275"/>
      <c r="L117" s="275"/>
      <c r="M117" s="275"/>
      <c r="N117" s="276"/>
      <c r="O117" s="211"/>
      <c r="P117" s="14"/>
      <c r="Q117" s="14"/>
      <c r="R117" s="183"/>
      <c r="S117" s="14"/>
      <c r="T117" s="14"/>
      <c r="U117" s="14"/>
    </row>
    <row r="118" spans="1:22" x14ac:dyDescent="0.2">
      <c r="A118" s="291">
        <v>35</v>
      </c>
      <c r="B118" s="191"/>
      <c r="C118" s="294" t="s">
        <v>150</v>
      </c>
      <c r="D118" s="282"/>
      <c r="E118" s="282"/>
      <c r="F118" s="282"/>
      <c r="G118" s="282"/>
      <c r="H118" s="282"/>
      <c r="I118" s="282"/>
      <c r="J118" s="282"/>
      <c r="K118" s="282"/>
      <c r="L118" s="282"/>
      <c r="M118" s="282"/>
      <c r="N118" s="283"/>
      <c r="O118" s="215" t="s">
        <v>97</v>
      </c>
      <c r="P118" s="70">
        <f>D119+F119+H119+J119+L119+N119</f>
        <v>1</v>
      </c>
      <c r="Q118" s="68" t="s">
        <v>80</v>
      </c>
      <c r="R118" s="80"/>
      <c r="S118" s="71">
        <f>P118*R118</f>
        <v>0</v>
      </c>
      <c r="T118" s="72"/>
      <c r="U118" s="71">
        <f>P118*T118</f>
        <v>0</v>
      </c>
      <c r="V118" s="74"/>
    </row>
    <row r="119" spans="1:22" x14ac:dyDescent="0.2">
      <c r="A119" s="292"/>
      <c r="B119" s="196"/>
      <c r="C119" s="192" t="s">
        <v>81</v>
      </c>
      <c r="D119" s="43">
        <v>0</v>
      </c>
      <c r="E119" s="42" t="s">
        <v>82</v>
      </c>
      <c r="F119" s="43">
        <v>1</v>
      </c>
      <c r="G119" s="42" t="s">
        <v>83</v>
      </c>
      <c r="H119" s="43">
        <v>0</v>
      </c>
      <c r="I119" s="42" t="s">
        <v>84</v>
      </c>
      <c r="J119" s="43">
        <v>0</v>
      </c>
      <c r="K119" s="42" t="s">
        <v>85</v>
      </c>
      <c r="L119" s="43">
        <v>0</v>
      </c>
      <c r="M119" s="42"/>
      <c r="N119" s="193"/>
      <c r="O119" s="43"/>
      <c r="P119" s="14"/>
      <c r="Q119" s="14"/>
      <c r="R119" s="183"/>
      <c r="S119" s="14"/>
      <c r="T119" s="14"/>
      <c r="U119" s="14"/>
    </row>
    <row r="120" spans="1:22" x14ac:dyDescent="0.2">
      <c r="A120" s="293"/>
      <c r="B120" s="195"/>
      <c r="C120" s="274"/>
      <c r="D120" s="275"/>
      <c r="E120" s="275"/>
      <c r="F120" s="275"/>
      <c r="G120" s="275"/>
      <c r="H120" s="275"/>
      <c r="I120" s="275"/>
      <c r="J120" s="275"/>
      <c r="K120" s="275"/>
      <c r="L120" s="275"/>
      <c r="M120" s="275"/>
      <c r="N120" s="276"/>
      <c r="O120" s="211"/>
      <c r="P120" s="14"/>
      <c r="Q120" s="14"/>
      <c r="R120" s="183"/>
      <c r="S120" s="14"/>
      <c r="T120" s="14"/>
      <c r="U120" s="14"/>
    </row>
    <row r="121" spans="1:22" x14ac:dyDescent="0.2">
      <c r="A121" s="277">
        <v>36</v>
      </c>
      <c r="B121" s="191"/>
      <c r="C121" s="294" t="s">
        <v>149</v>
      </c>
      <c r="D121" s="282"/>
      <c r="E121" s="282"/>
      <c r="F121" s="282"/>
      <c r="G121" s="282"/>
      <c r="H121" s="282"/>
      <c r="I121" s="282"/>
      <c r="J121" s="282"/>
      <c r="K121" s="282"/>
      <c r="L121" s="282"/>
      <c r="M121" s="282"/>
      <c r="N121" s="283"/>
      <c r="O121" s="215" t="s">
        <v>97</v>
      </c>
      <c r="P121" s="70">
        <f>D122+F122+H122+J122+L122+N122</f>
        <v>1</v>
      </c>
      <c r="Q121" s="68" t="s">
        <v>80</v>
      </c>
      <c r="R121" s="80"/>
      <c r="S121" s="71">
        <f>P121*R121</f>
        <v>0</v>
      </c>
      <c r="T121" s="72"/>
      <c r="U121" s="71">
        <f>P121*T121</f>
        <v>0</v>
      </c>
      <c r="V121" s="74"/>
    </row>
    <row r="122" spans="1:22" x14ac:dyDescent="0.2">
      <c r="A122" s="278"/>
      <c r="B122" s="196"/>
      <c r="C122" s="192" t="s">
        <v>81</v>
      </c>
      <c r="D122" s="43">
        <v>0</v>
      </c>
      <c r="E122" s="42" t="s">
        <v>82</v>
      </c>
      <c r="F122" s="43">
        <v>1</v>
      </c>
      <c r="G122" s="42" t="s">
        <v>83</v>
      </c>
      <c r="H122" s="43">
        <v>0</v>
      </c>
      <c r="I122" s="42" t="s">
        <v>84</v>
      </c>
      <c r="J122" s="43">
        <v>0</v>
      </c>
      <c r="K122" s="42" t="s">
        <v>85</v>
      </c>
      <c r="L122" s="43">
        <v>0</v>
      </c>
      <c r="M122" s="42"/>
      <c r="N122" s="193"/>
      <c r="O122" s="43"/>
      <c r="P122" s="14"/>
      <c r="Q122" s="14"/>
      <c r="R122" s="183"/>
      <c r="S122" s="14"/>
      <c r="T122" s="14"/>
      <c r="U122" s="14"/>
    </row>
    <row r="123" spans="1:22" x14ac:dyDescent="0.2">
      <c r="A123" s="279"/>
      <c r="B123" s="195"/>
      <c r="C123" s="274"/>
      <c r="D123" s="275"/>
      <c r="E123" s="275"/>
      <c r="F123" s="275"/>
      <c r="G123" s="275"/>
      <c r="H123" s="275"/>
      <c r="I123" s="275"/>
      <c r="J123" s="275"/>
      <c r="K123" s="275"/>
      <c r="L123" s="275"/>
      <c r="M123" s="275"/>
      <c r="N123" s="276"/>
      <c r="O123" s="211"/>
      <c r="P123" s="14"/>
      <c r="Q123" s="14"/>
      <c r="R123" s="183"/>
      <c r="S123" s="14"/>
      <c r="T123" s="14"/>
      <c r="U123" s="14"/>
    </row>
    <row r="124" spans="1:22" x14ac:dyDescent="0.2">
      <c r="A124" s="291">
        <v>37</v>
      </c>
      <c r="B124" s="191"/>
      <c r="C124" s="294" t="s">
        <v>151</v>
      </c>
      <c r="D124" s="282"/>
      <c r="E124" s="282"/>
      <c r="F124" s="282"/>
      <c r="G124" s="282"/>
      <c r="H124" s="282"/>
      <c r="I124" s="282"/>
      <c r="J124" s="282"/>
      <c r="K124" s="282"/>
      <c r="L124" s="282"/>
      <c r="M124" s="282"/>
      <c r="N124" s="283"/>
      <c r="O124" s="215" t="s">
        <v>97</v>
      </c>
      <c r="P124" s="70">
        <f>D125+F125+H125+J125+L125+N125</f>
        <v>5</v>
      </c>
      <c r="Q124" s="68" t="s">
        <v>80</v>
      </c>
      <c r="R124" s="80"/>
      <c r="S124" s="71">
        <f>P124*R124</f>
        <v>0</v>
      </c>
      <c r="T124" s="72"/>
      <c r="U124" s="71">
        <f>P124*T124</f>
        <v>0</v>
      </c>
      <c r="V124" s="74"/>
    </row>
    <row r="125" spans="1:22" x14ac:dyDescent="0.2">
      <c r="A125" s="292"/>
      <c r="B125" s="196"/>
      <c r="C125" s="192" t="s">
        <v>81</v>
      </c>
      <c r="D125" s="43">
        <v>0</v>
      </c>
      <c r="E125" s="42" t="s">
        <v>82</v>
      </c>
      <c r="F125" s="43">
        <v>5</v>
      </c>
      <c r="G125" s="42" t="s">
        <v>83</v>
      </c>
      <c r="H125" s="43">
        <v>0</v>
      </c>
      <c r="I125" s="42" t="s">
        <v>84</v>
      </c>
      <c r="J125" s="43">
        <v>0</v>
      </c>
      <c r="K125" s="42" t="s">
        <v>85</v>
      </c>
      <c r="L125" s="43">
        <v>0</v>
      </c>
      <c r="M125" s="42"/>
      <c r="N125" s="193"/>
      <c r="O125" s="43"/>
      <c r="P125" s="14"/>
      <c r="Q125" s="14"/>
      <c r="R125" s="183"/>
      <c r="S125" s="14"/>
      <c r="T125" s="14"/>
      <c r="U125" s="14"/>
    </row>
    <row r="126" spans="1:22" x14ac:dyDescent="0.2">
      <c r="A126" s="293"/>
      <c r="B126" s="195"/>
      <c r="C126" s="274"/>
      <c r="D126" s="275"/>
      <c r="E126" s="275"/>
      <c r="F126" s="275"/>
      <c r="G126" s="275"/>
      <c r="H126" s="275"/>
      <c r="I126" s="275"/>
      <c r="J126" s="275"/>
      <c r="K126" s="275"/>
      <c r="L126" s="275"/>
      <c r="M126" s="275"/>
      <c r="N126" s="276"/>
      <c r="O126" s="211"/>
      <c r="P126" s="14"/>
      <c r="Q126" s="14"/>
      <c r="R126" s="183"/>
      <c r="S126" s="14"/>
      <c r="T126" s="14"/>
      <c r="U126" s="14"/>
    </row>
    <row r="127" spans="1:22" x14ac:dyDescent="0.2">
      <c r="A127" s="277">
        <v>38</v>
      </c>
      <c r="B127" s="191"/>
      <c r="C127" s="294" t="s">
        <v>152</v>
      </c>
      <c r="D127" s="282"/>
      <c r="E127" s="282"/>
      <c r="F127" s="282"/>
      <c r="G127" s="282"/>
      <c r="H127" s="282"/>
      <c r="I127" s="282"/>
      <c r="J127" s="282"/>
      <c r="K127" s="282"/>
      <c r="L127" s="282"/>
      <c r="M127" s="282"/>
      <c r="N127" s="283"/>
      <c r="O127" s="215" t="s">
        <v>97</v>
      </c>
      <c r="P127" s="70">
        <f>D128+F128+H128+J128+L128+N128</f>
        <v>10</v>
      </c>
      <c r="Q127" s="68" t="s">
        <v>80</v>
      </c>
      <c r="R127" s="80"/>
      <c r="S127" s="71">
        <f>P127*R127</f>
        <v>0</v>
      </c>
      <c r="T127" s="72"/>
      <c r="U127" s="71">
        <f>P127*T127</f>
        <v>0</v>
      </c>
      <c r="V127" s="74"/>
    </row>
    <row r="128" spans="1:22" x14ac:dyDescent="0.2">
      <c r="A128" s="278"/>
      <c r="B128" s="196"/>
      <c r="C128" s="192" t="s">
        <v>81</v>
      </c>
      <c r="D128" s="43">
        <v>0</v>
      </c>
      <c r="E128" s="42" t="s">
        <v>82</v>
      </c>
      <c r="F128" s="43">
        <v>10</v>
      </c>
      <c r="G128" s="42" t="s">
        <v>83</v>
      </c>
      <c r="H128" s="43">
        <v>0</v>
      </c>
      <c r="I128" s="42" t="s">
        <v>84</v>
      </c>
      <c r="J128" s="43">
        <v>0</v>
      </c>
      <c r="K128" s="42" t="s">
        <v>85</v>
      </c>
      <c r="L128" s="43">
        <v>0</v>
      </c>
      <c r="M128" s="42"/>
      <c r="N128" s="193"/>
      <c r="O128" s="43"/>
      <c r="P128" s="14"/>
      <c r="Q128" s="14"/>
      <c r="R128" s="183"/>
      <c r="S128" s="14"/>
      <c r="T128" s="14"/>
      <c r="U128" s="14"/>
    </row>
    <row r="129" spans="1:22" x14ac:dyDescent="0.2">
      <c r="A129" s="279"/>
      <c r="B129" s="195"/>
      <c r="C129" s="274"/>
      <c r="D129" s="275"/>
      <c r="E129" s="275"/>
      <c r="F129" s="275"/>
      <c r="G129" s="275"/>
      <c r="H129" s="275"/>
      <c r="I129" s="275"/>
      <c r="J129" s="275"/>
      <c r="K129" s="275"/>
      <c r="L129" s="275"/>
      <c r="M129" s="275"/>
      <c r="N129" s="276"/>
      <c r="O129" s="211"/>
      <c r="P129" s="14"/>
      <c r="Q129" s="14"/>
      <c r="R129" s="183"/>
      <c r="S129" s="14"/>
      <c r="T129" s="14"/>
      <c r="U129" s="14"/>
    </row>
    <row r="130" spans="1:22" x14ac:dyDescent="0.2">
      <c r="A130" s="291">
        <v>39</v>
      </c>
      <c r="B130" s="191"/>
      <c r="C130" s="313" t="s">
        <v>240</v>
      </c>
      <c r="D130" s="314"/>
      <c r="E130" s="314"/>
      <c r="F130" s="314"/>
      <c r="G130" s="314"/>
      <c r="H130" s="314"/>
      <c r="I130" s="314"/>
      <c r="J130" s="314"/>
      <c r="K130" s="314"/>
      <c r="L130" s="314"/>
      <c r="M130" s="314"/>
      <c r="N130" s="315"/>
      <c r="O130" s="215" t="s">
        <v>97</v>
      </c>
      <c r="P130" s="70">
        <f>D131+F131+H131+J131+L131+N131</f>
        <v>5</v>
      </c>
      <c r="Q130" s="68" t="s">
        <v>80</v>
      </c>
      <c r="R130" s="80"/>
      <c r="S130" s="71">
        <f>P130*R130</f>
        <v>0</v>
      </c>
      <c r="T130" s="72"/>
      <c r="U130" s="71">
        <f>P130*T130</f>
        <v>0</v>
      </c>
      <c r="V130" s="316"/>
    </row>
    <row r="131" spans="1:22" x14ac:dyDescent="0.2">
      <c r="A131" s="292"/>
      <c r="B131" s="196"/>
      <c r="C131" s="192" t="s">
        <v>81</v>
      </c>
      <c r="D131" s="43">
        <v>1</v>
      </c>
      <c r="E131" s="42" t="s">
        <v>82</v>
      </c>
      <c r="F131" s="43">
        <v>0</v>
      </c>
      <c r="G131" s="42" t="s">
        <v>83</v>
      </c>
      <c r="H131" s="43">
        <v>2</v>
      </c>
      <c r="I131" s="42" t="s">
        <v>84</v>
      </c>
      <c r="J131" s="43">
        <v>2</v>
      </c>
      <c r="K131" s="42" t="s">
        <v>85</v>
      </c>
      <c r="L131" s="43">
        <v>0</v>
      </c>
      <c r="M131" s="42"/>
      <c r="N131" s="193"/>
      <c r="O131" s="43"/>
      <c r="P131" s="14"/>
      <c r="Q131" s="14"/>
      <c r="R131" s="183"/>
      <c r="S131" s="14"/>
      <c r="T131" s="14"/>
      <c r="U131" s="14"/>
    </row>
    <row r="132" spans="1:22" x14ac:dyDescent="0.2">
      <c r="A132" s="293"/>
      <c r="B132" s="195"/>
      <c r="C132" s="274"/>
      <c r="D132" s="275"/>
      <c r="E132" s="275"/>
      <c r="F132" s="275"/>
      <c r="G132" s="275"/>
      <c r="H132" s="275"/>
      <c r="I132" s="275"/>
      <c r="J132" s="275"/>
      <c r="K132" s="275"/>
      <c r="L132" s="275"/>
      <c r="M132" s="275"/>
      <c r="N132" s="276"/>
      <c r="O132" s="211"/>
      <c r="P132" s="14"/>
      <c r="Q132" s="14"/>
      <c r="R132" s="183"/>
      <c r="S132" s="14"/>
      <c r="T132" s="14"/>
      <c r="U132" s="14"/>
    </row>
    <row r="133" spans="1:22" x14ac:dyDescent="0.2">
      <c r="A133" s="277">
        <v>40</v>
      </c>
      <c r="B133" s="191"/>
      <c r="C133" s="313" t="s">
        <v>139</v>
      </c>
      <c r="D133" s="314"/>
      <c r="E133" s="314"/>
      <c r="F133" s="314"/>
      <c r="G133" s="314"/>
      <c r="H133" s="314"/>
      <c r="I133" s="314"/>
      <c r="J133" s="314"/>
      <c r="K133" s="314"/>
      <c r="L133" s="314"/>
      <c r="M133" s="314"/>
      <c r="N133" s="315"/>
      <c r="O133" s="215" t="s">
        <v>97</v>
      </c>
      <c r="P133" s="70">
        <f>D134+F134+H134+J134+L134+N134</f>
        <v>3</v>
      </c>
      <c r="Q133" s="68" t="s">
        <v>80</v>
      </c>
      <c r="R133" s="80"/>
      <c r="S133" s="71">
        <f>P133*R133</f>
        <v>0</v>
      </c>
      <c r="T133" s="72"/>
      <c r="U133" s="71">
        <f>P133*T133</f>
        <v>0</v>
      </c>
      <c r="V133" s="316"/>
    </row>
    <row r="134" spans="1:22" x14ac:dyDescent="0.2">
      <c r="A134" s="278"/>
      <c r="B134" s="196"/>
      <c r="C134" s="192" t="s">
        <v>81</v>
      </c>
      <c r="D134" s="43">
        <v>1</v>
      </c>
      <c r="E134" s="42" t="s">
        <v>82</v>
      </c>
      <c r="F134" s="43">
        <v>0</v>
      </c>
      <c r="G134" s="42" t="s">
        <v>83</v>
      </c>
      <c r="H134" s="43">
        <v>1</v>
      </c>
      <c r="I134" s="42" t="s">
        <v>84</v>
      </c>
      <c r="J134" s="43">
        <v>1</v>
      </c>
      <c r="K134" s="42" t="s">
        <v>85</v>
      </c>
      <c r="L134" s="43">
        <v>0</v>
      </c>
      <c r="M134" s="42"/>
      <c r="N134" s="193"/>
      <c r="O134" s="43"/>
      <c r="P134" s="14"/>
      <c r="Q134" s="14"/>
      <c r="R134" s="183"/>
      <c r="S134" s="14"/>
      <c r="T134" s="14"/>
      <c r="U134" s="14"/>
    </row>
    <row r="135" spans="1:22" x14ac:dyDescent="0.2">
      <c r="A135" s="279"/>
      <c r="B135" s="195"/>
      <c r="C135" s="274"/>
      <c r="D135" s="275"/>
      <c r="E135" s="275"/>
      <c r="F135" s="275"/>
      <c r="G135" s="275"/>
      <c r="H135" s="275"/>
      <c r="I135" s="275"/>
      <c r="J135" s="275"/>
      <c r="K135" s="275"/>
      <c r="L135" s="275"/>
      <c r="M135" s="275"/>
      <c r="N135" s="276"/>
      <c r="O135" s="211"/>
      <c r="P135" s="14"/>
      <c r="Q135" s="14"/>
      <c r="R135" s="183"/>
      <c r="S135" s="14"/>
      <c r="T135" s="14"/>
      <c r="U135" s="14"/>
    </row>
    <row r="136" spans="1:22" x14ac:dyDescent="0.2">
      <c r="A136" s="291">
        <v>41</v>
      </c>
      <c r="B136" s="191"/>
      <c r="C136" s="313" t="s">
        <v>141</v>
      </c>
      <c r="D136" s="314"/>
      <c r="E136" s="314"/>
      <c r="F136" s="314"/>
      <c r="G136" s="314"/>
      <c r="H136" s="314"/>
      <c r="I136" s="314"/>
      <c r="J136" s="314"/>
      <c r="K136" s="314"/>
      <c r="L136" s="314"/>
      <c r="M136" s="314"/>
      <c r="N136" s="315"/>
      <c r="O136" s="215" t="s">
        <v>97</v>
      </c>
      <c r="P136" s="70">
        <f>D137+F137+H137+J137+L137+N137</f>
        <v>2</v>
      </c>
      <c r="Q136" s="68" t="s">
        <v>80</v>
      </c>
      <c r="R136" s="80"/>
      <c r="S136" s="71">
        <f>P136*R136</f>
        <v>0</v>
      </c>
      <c r="T136" s="72"/>
      <c r="U136" s="71">
        <f>P136*T136</f>
        <v>0</v>
      </c>
      <c r="V136" s="316"/>
    </row>
    <row r="137" spans="1:22" x14ac:dyDescent="0.2">
      <c r="A137" s="292"/>
      <c r="B137" s="196"/>
      <c r="C137" s="192" t="s">
        <v>81</v>
      </c>
      <c r="D137" s="43">
        <v>0</v>
      </c>
      <c r="E137" s="42" t="s">
        <v>82</v>
      </c>
      <c r="F137" s="43">
        <v>0</v>
      </c>
      <c r="G137" s="42" t="s">
        <v>83</v>
      </c>
      <c r="H137" s="43">
        <v>1</v>
      </c>
      <c r="I137" s="42" t="s">
        <v>84</v>
      </c>
      <c r="J137" s="43">
        <v>1</v>
      </c>
      <c r="K137" s="42" t="s">
        <v>85</v>
      </c>
      <c r="L137" s="43">
        <v>0</v>
      </c>
      <c r="M137" s="42"/>
      <c r="N137" s="193"/>
      <c r="O137" s="43"/>
      <c r="P137" s="14"/>
      <c r="Q137" s="14"/>
      <c r="R137" s="183"/>
      <c r="S137" s="14"/>
      <c r="T137" s="14"/>
      <c r="U137" s="14"/>
    </row>
    <row r="138" spans="1:22" x14ac:dyDescent="0.2">
      <c r="A138" s="293"/>
      <c r="B138" s="195"/>
      <c r="C138" s="274"/>
      <c r="D138" s="275"/>
      <c r="E138" s="275"/>
      <c r="F138" s="275"/>
      <c r="G138" s="275"/>
      <c r="H138" s="275"/>
      <c r="I138" s="275"/>
      <c r="J138" s="275"/>
      <c r="K138" s="275"/>
      <c r="L138" s="275"/>
      <c r="M138" s="275"/>
      <c r="N138" s="276"/>
      <c r="O138" s="211"/>
      <c r="P138" s="14"/>
      <c r="Q138" s="14"/>
      <c r="R138" s="183"/>
      <c r="S138" s="14"/>
      <c r="T138" s="14"/>
      <c r="U138" s="14"/>
    </row>
    <row r="139" spans="1:22" x14ac:dyDescent="0.2">
      <c r="A139" s="277">
        <v>42</v>
      </c>
      <c r="B139" s="191"/>
      <c r="C139" s="313" t="s">
        <v>140</v>
      </c>
      <c r="D139" s="314"/>
      <c r="E139" s="314"/>
      <c r="F139" s="314"/>
      <c r="G139" s="314"/>
      <c r="H139" s="314"/>
      <c r="I139" s="314"/>
      <c r="J139" s="314"/>
      <c r="K139" s="314"/>
      <c r="L139" s="314"/>
      <c r="M139" s="314"/>
      <c r="N139" s="315"/>
      <c r="O139" s="215" t="s">
        <v>97</v>
      </c>
      <c r="P139" s="70">
        <f>D140+F140+H140+J140+L140+N140</f>
        <v>2</v>
      </c>
      <c r="Q139" s="68" t="s">
        <v>80</v>
      </c>
      <c r="R139" s="80"/>
      <c r="S139" s="71">
        <f>P139*R139</f>
        <v>0</v>
      </c>
      <c r="T139" s="72"/>
      <c r="U139" s="71">
        <f>P139*T139</f>
        <v>0</v>
      </c>
      <c r="V139" s="316"/>
    </row>
    <row r="140" spans="1:22" x14ac:dyDescent="0.2">
      <c r="A140" s="278"/>
      <c r="B140" s="196"/>
      <c r="C140" s="192" t="s">
        <v>81</v>
      </c>
      <c r="D140" s="43">
        <v>0</v>
      </c>
      <c r="E140" s="42" t="s">
        <v>82</v>
      </c>
      <c r="F140" s="43">
        <v>0</v>
      </c>
      <c r="G140" s="42" t="s">
        <v>83</v>
      </c>
      <c r="H140" s="43">
        <v>1</v>
      </c>
      <c r="I140" s="42" t="s">
        <v>84</v>
      </c>
      <c r="J140" s="43">
        <v>1</v>
      </c>
      <c r="K140" s="42" t="s">
        <v>85</v>
      </c>
      <c r="L140" s="43">
        <v>0</v>
      </c>
      <c r="M140" s="42"/>
      <c r="N140" s="193"/>
      <c r="O140" s="43"/>
      <c r="P140" s="14"/>
      <c r="Q140" s="14"/>
      <c r="R140" s="183"/>
      <c r="S140" s="14"/>
      <c r="T140" s="14"/>
      <c r="U140" s="14"/>
    </row>
    <row r="141" spans="1:22" x14ac:dyDescent="0.2">
      <c r="A141" s="279"/>
      <c r="B141" s="195"/>
      <c r="C141" s="274"/>
      <c r="D141" s="275"/>
      <c r="E141" s="275"/>
      <c r="F141" s="275"/>
      <c r="G141" s="275"/>
      <c r="H141" s="275"/>
      <c r="I141" s="275"/>
      <c r="J141" s="275"/>
      <c r="K141" s="275"/>
      <c r="L141" s="275"/>
      <c r="M141" s="275"/>
      <c r="N141" s="276"/>
      <c r="O141" s="211"/>
      <c r="P141" s="14"/>
      <c r="Q141" s="14"/>
      <c r="R141" s="183"/>
      <c r="S141" s="14"/>
      <c r="T141" s="14"/>
      <c r="U141" s="14"/>
    </row>
    <row r="142" spans="1:22" x14ac:dyDescent="0.2">
      <c r="A142" s="291">
        <v>43</v>
      </c>
      <c r="B142" s="191"/>
      <c r="C142" s="294" t="s">
        <v>142</v>
      </c>
      <c r="D142" s="282"/>
      <c r="E142" s="282"/>
      <c r="F142" s="282"/>
      <c r="G142" s="282"/>
      <c r="H142" s="282"/>
      <c r="I142" s="282"/>
      <c r="J142" s="282"/>
      <c r="K142" s="282"/>
      <c r="L142" s="282"/>
      <c r="M142" s="282"/>
      <c r="N142" s="283"/>
      <c r="O142" s="215" t="s">
        <v>97</v>
      </c>
      <c r="P142" s="70">
        <f>D143+F143+H143+J143+L143+N143</f>
        <v>1</v>
      </c>
      <c r="Q142" s="68" t="s">
        <v>80</v>
      </c>
      <c r="R142" s="80"/>
      <c r="S142" s="71">
        <f>P142*R142</f>
        <v>0</v>
      </c>
      <c r="T142" s="72"/>
      <c r="U142" s="71">
        <f>P142*T142</f>
        <v>0</v>
      </c>
      <c r="V142" s="74"/>
    </row>
    <row r="143" spans="1:22" x14ac:dyDescent="0.2">
      <c r="A143" s="292"/>
      <c r="B143" s="196"/>
      <c r="C143" s="192" t="s">
        <v>81</v>
      </c>
      <c r="D143" s="43">
        <v>0</v>
      </c>
      <c r="E143" s="42" t="s">
        <v>82</v>
      </c>
      <c r="F143" s="43">
        <v>0</v>
      </c>
      <c r="G143" s="42" t="s">
        <v>83</v>
      </c>
      <c r="H143" s="43">
        <v>0</v>
      </c>
      <c r="I143" s="42" t="s">
        <v>84</v>
      </c>
      <c r="J143" s="43">
        <v>0</v>
      </c>
      <c r="K143" s="42" t="s">
        <v>85</v>
      </c>
      <c r="L143" s="43">
        <v>1</v>
      </c>
      <c r="M143" s="42"/>
      <c r="N143" s="193"/>
      <c r="O143" s="43"/>
      <c r="P143" s="14"/>
      <c r="Q143" s="14"/>
      <c r="R143" s="183"/>
      <c r="S143" s="14"/>
      <c r="T143" s="14"/>
      <c r="U143" s="14"/>
    </row>
    <row r="144" spans="1:22" x14ac:dyDescent="0.2">
      <c r="A144" s="293"/>
      <c r="B144" s="195"/>
      <c r="C144" s="274"/>
      <c r="D144" s="275"/>
      <c r="E144" s="275"/>
      <c r="F144" s="275"/>
      <c r="G144" s="275"/>
      <c r="H144" s="275"/>
      <c r="I144" s="275"/>
      <c r="J144" s="275"/>
      <c r="K144" s="275"/>
      <c r="L144" s="275"/>
      <c r="M144" s="275"/>
      <c r="N144" s="276"/>
      <c r="O144" s="211"/>
      <c r="P144" s="14"/>
      <c r="Q144" s="14"/>
      <c r="R144" s="183"/>
      <c r="S144" s="14"/>
      <c r="T144" s="14"/>
      <c r="U144" s="14"/>
    </row>
    <row r="145" spans="1:22" ht="51" customHeight="1" x14ac:dyDescent="0.2">
      <c r="A145" s="277">
        <v>44</v>
      </c>
      <c r="B145" s="191"/>
      <c r="C145" s="313" t="s">
        <v>242</v>
      </c>
      <c r="D145" s="314"/>
      <c r="E145" s="314"/>
      <c r="F145" s="314"/>
      <c r="G145" s="314"/>
      <c r="H145" s="314"/>
      <c r="I145" s="314"/>
      <c r="J145" s="314"/>
      <c r="K145" s="314"/>
      <c r="L145" s="314"/>
      <c r="M145" s="314"/>
      <c r="N145" s="315"/>
      <c r="O145" s="215" t="s">
        <v>97</v>
      </c>
      <c r="P145" s="70">
        <f>D146+F146+H146+J146+L146+N146</f>
        <v>1</v>
      </c>
      <c r="Q145" s="68" t="s">
        <v>80</v>
      </c>
      <c r="R145" s="80"/>
      <c r="S145" s="71">
        <f>P145*R145</f>
        <v>0</v>
      </c>
      <c r="T145" s="72"/>
      <c r="U145" s="71">
        <f>P145*T145</f>
        <v>0</v>
      </c>
      <c r="V145" s="316"/>
    </row>
    <row r="146" spans="1:22" x14ac:dyDescent="0.2">
      <c r="A146" s="278"/>
      <c r="B146" s="196"/>
      <c r="C146" s="192" t="s">
        <v>81</v>
      </c>
      <c r="D146" s="43">
        <v>0</v>
      </c>
      <c r="E146" s="42" t="s">
        <v>82</v>
      </c>
      <c r="F146" s="43">
        <v>1</v>
      </c>
      <c r="G146" s="42" t="s">
        <v>83</v>
      </c>
      <c r="H146" s="43">
        <v>0</v>
      </c>
      <c r="I146" s="42" t="s">
        <v>84</v>
      </c>
      <c r="J146" s="43">
        <v>0</v>
      </c>
      <c r="K146" s="42" t="s">
        <v>85</v>
      </c>
      <c r="L146" s="43">
        <v>0</v>
      </c>
      <c r="M146" s="42"/>
      <c r="N146" s="193"/>
      <c r="O146" s="43"/>
      <c r="P146" s="14"/>
      <c r="Q146" s="14"/>
      <c r="R146" s="183"/>
      <c r="S146" s="14"/>
      <c r="T146" s="14"/>
      <c r="U146" s="14"/>
    </row>
    <row r="147" spans="1:22" x14ac:dyDescent="0.2">
      <c r="A147" s="279"/>
      <c r="B147" s="195"/>
      <c r="C147" s="274"/>
      <c r="D147" s="275"/>
      <c r="E147" s="275"/>
      <c r="F147" s="275"/>
      <c r="G147" s="275"/>
      <c r="H147" s="275"/>
      <c r="I147" s="275"/>
      <c r="J147" s="275"/>
      <c r="K147" s="275"/>
      <c r="L147" s="275"/>
      <c r="M147" s="275"/>
      <c r="N147" s="276"/>
      <c r="O147" s="211"/>
      <c r="P147" s="14"/>
      <c r="Q147" s="14"/>
      <c r="R147" s="183"/>
      <c r="S147" s="14"/>
      <c r="T147" s="14"/>
      <c r="U147" s="14"/>
    </row>
    <row r="148" spans="1:22" ht="12.75" customHeight="1" x14ac:dyDescent="0.2">
      <c r="A148" s="291">
        <v>45</v>
      </c>
      <c r="B148" s="191"/>
      <c r="C148" s="294" t="s">
        <v>245</v>
      </c>
      <c r="D148" s="282"/>
      <c r="E148" s="282"/>
      <c r="F148" s="282"/>
      <c r="G148" s="282"/>
      <c r="H148" s="282"/>
      <c r="I148" s="282"/>
      <c r="J148" s="282"/>
      <c r="K148" s="282"/>
      <c r="L148" s="282"/>
      <c r="M148" s="282"/>
      <c r="N148" s="283"/>
      <c r="O148" s="215" t="s">
        <v>97</v>
      </c>
      <c r="P148" s="70">
        <f>D149+F149+H149+J149+L149+N149</f>
        <v>1</v>
      </c>
      <c r="Q148" s="68" t="s">
        <v>80</v>
      </c>
      <c r="R148" s="73" t="s">
        <v>95</v>
      </c>
      <c r="S148" s="73" t="s">
        <v>95</v>
      </c>
      <c r="T148" s="72"/>
      <c r="U148" s="71">
        <f>P148*T148</f>
        <v>0</v>
      </c>
      <c r="V148" s="74"/>
    </row>
    <row r="149" spans="1:22" x14ac:dyDescent="0.2">
      <c r="A149" s="292"/>
      <c r="B149" s="196"/>
      <c r="C149" s="192" t="s">
        <v>81</v>
      </c>
      <c r="D149" s="43">
        <v>0</v>
      </c>
      <c r="E149" s="42" t="s">
        <v>82</v>
      </c>
      <c r="F149" s="43">
        <v>1</v>
      </c>
      <c r="G149" s="42" t="s">
        <v>83</v>
      </c>
      <c r="H149" s="43">
        <v>0</v>
      </c>
      <c r="I149" s="42" t="s">
        <v>84</v>
      </c>
      <c r="J149" s="43">
        <v>0</v>
      </c>
      <c r="K149" s="42" t="s">
        <v>85</v>
      </c>
      <c r="L149" s="43">
        <v>0</v>
      </c>
      <c r="M149" s="42"/>
      <c r="N149" s="193"/>
      <c r="O149" s="43"/>
      <c r="P149" s="14"/>
      <c r="Q149" s="14"/>
      <c r="R149" s="183"/>
      <c r="S149" s="14"/>
      <c r="T149" s="14"/>
      <c r="U149" s="14"/>
    </row>
    <row r="150" spans="1:22" x14ac:dyDescent="0.2">
      <c r="A150" s="293"/>
      <c r="B150" s="195"/>
      <c r="C150" s="274"/>
      <c r="D150" s="275"/>
      <c r="E150" s="275"/>
      <c r="F150" s="275"/>
      <c r="G150" s="275"/>
      <c r="H150" s="275"/>
      <c r="I150" s="275"/>
      <c r="J150" s="275"/>
      <c r="K150" s="275"/>
      <c r="L150" s="275"/>
      <c r="M150" s="275"/>
      <c r="N150" s="276"/>
      <c r="O150" s="211"/>
      <c r="P150" s="14"/>
      <c r="Q150" s="14"/>
      <c r="R150" s="183"/>
      <c r="S150" s="14"/>
      <c r="T150" s="14"/>
      <c r="U150" s="14"/>
    </row>
    <row r="152" spans="1:22" ht="15.75" x14ac:dyDescent="0.25">
      <c r="A152" s="82"/>
      <c r="B152" s="83"/>
      <c r="C152" s="50" t="s">
        <v>61</v>
      </c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2"/>
      <c r="O152" s="83"/>
      <c r="P152" s="83"/>
      <c r="Q152" s="83"/>
      <c r="R152" s="83"/>
      <c r="S152" s="185"/>
      <c r="T152" s="185"/>
      <c r="U152" s="53">
        <f>S153+U153</f>
        <v>0</v>
      </c>
      <c r="V152" s="312"/>
    </row>
    <row r="153" spans="1:22" ht="15" x14ac:dyDescent="0.2">
      <c r="A153" s="186"/>
      <c r="B153" s="187"/>
      <c r="C153" s="198"/>
      <c r="D153" s="198"/>
      <c r="E153" s="188"/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7"/>
      <c r="Q153" s="187"/>
      <c r="R153" s="187"/>
      <c r="S153" s="189">
        <f>SUM(S154:S163)</f>
        <v>0</v>
      </c>
      <c r="T153" s="190"/>
      <c r="U153" s="189">
        <f>SUM(U154:U163)</f>
        <v>0</v>
      </c>
      <c r="V153" s="312"/>
    </row>
    <row r="154" spans="1:22" x14ac:dyDescent="0.2">
      <c r="A154" s="287">
        <v>46</v>
      </c>
      <c r="B154" s="196"/>
      <c r="C154" s="294" t="s">
        <v>250</v>
      </c>
      <c r="D154" s="282"/>
      <c r="E154" s="282"/>
      <c r="F154" s="282"/>
      <c r="G154" s="282"/>
      <c r="H154" s="282"/>
      <c r="I154" s="282"/>
      <c r="J154" s="282"/>
      <c r="K154" s="282"/>
      <c r="L154" s="282"/>
      <c r="M154" s="282"/>
      <c r="N154" s="283"/>
      <c r="O154" s="215" t="s">
        <v>97</v>
      </c>
      <c r="P154" s="70">
        <f>D155+F155+H155+J155+L155+N155</f>
        <v>1</v>
      </c>
      <c r="Q154" s="68" t="s">
        <v>80</v>
      </c>
      <c r="R154" s="73" t="s">
        <v>95</v>
      </c>
      <c r="S154" s="73" t="s">
        <v>95</v>
      </c>
      <c r="T154" s="72"/>
      <c r="U154" s="71">
        <f>P154*T154</f>
        <v>0</v>
      </c>
      <c r="V154" s="74"/>
    </row>
    <row r="155" spans="1:22" x14ac:dyDescent="0.2">
      <c r="A155" s="287"/>
      <c r="B155" s="196"/>
      <c r="C155" s="199" t="s">
        <v>81</v>
      </c>
      <c r="D155" s="200">
        <v>1</v>
      </c>
      <c r="E155" s="47" t="s">
        <v>82</v>
      </c>
      <c r="F155" s="200">
        <v>0</v>
      </c>
      <c r="G155" s="47" t="s">
        <v>83</v>
      </c>
      <c r="H155" s="200">
        <v>0</v>
      </c>
      <c r="I155" s="47" t="s">
        <v>84</v>
      </c>
      <c r="J155" s="200">
        <v>0</v>
      </c>
      <c r="K155" s="47" t="s">
        <v>85</v>
      </c>
      <c r="L155" s="200">
        <v>0</v>
      </c>
      <c r="M155" s="47"/>
      <c r="N155" s="193"/>
      <c r="O155" s="43"/>
      <c r="P155" s="14"/>
      <c r="Q155" s="14"/>
      <c r="R155" s="14"/>
      <c r="S155" s="14"/>
      <c r="T155" s="14"/>
      <c r="U155" s="14"/>
    </row>
    <row r="156" spans="1:22" ht="12.75" customHeight="1" x14ac:dyDescent="0.2">
      <c r="A156" s="287"/>
      <c r="B156" s="196"/>
      <c r="C156" s="288"/>
      <c r="D156" s="289"/>
      <c r="E156" s="289"/>
      <c r="F156" s="289"/>
      <c r="G156" s="289"/>
      <c r="H156" s="289"/>
      <c r="I156" s="289"/>
      <c r="J156" s="289"/>
      <c r="K156" s="289"/>
      <c r="L156" s="289"/>
      <c r="M156" s="289"/>
      <c r="N156" s="290"/>
      <c r="O156" s="212"/>
      <c r="P156" s="14"/>
      <c r="Q156" s="14"/>
      <c r="R156" s="14"/>
      <c r="S156" s="14"/>
      <c r="T156" s="14"/>
      <c r="U156" s="14"/>
    </row>
    <row r="157" spans="1:22" x14ac:dyDescent="0.2">
      <c r="A157" s="287">
        <v>47</v>
      </c>
      <c r="B157" s="196"/>
      <c r="C157" s="294" t="s">
        <v>252</v>
      </c>
      <c r="D157" s="282"/>
      <c r="E157" s="282"/>
      <c r="F157" s="282"/>
      <c r="G157" s="282"/>
      <c r="H157" s="282"/>
      <c r="I157" s="282"/>
      <c r="J157" s="282"/>
      <c r="K157" s="282"/>
      <c r="L157" s="282"/>
      <c r="M157" s="282"/>
      <c r="N157" s="283"/>
      <c r="O157" s="215" t="s">
        <v>97</v>
      </c>
      <c r="P157" s="70">
        <f>D158+F158+H158+J158+L158+N158</f>
        <v>4</v>
      </c>
      <c r="Q157" s="68" t="s">
        <v>80</v>
      </c>
      <c r="R157" s="73" t="s">
        <v>95</v>
      </c>
      <c r="S157" s="73" t="s">
        <v>95</v>
      </c>
      <c r="T157" s="72"/>
      <c r="U157" s="71">
        <f>P157*T157</f>
        <v>0</v>
      </c>
      <c r="V157" s="74"/>
    </row>
    <row r="158" spans="1:22" x14ac:dyDescent="0.2">
      <c r="A158" s="287"/>
      <c r="B158" s="196"/>
      <c r="C158" s="199" t="s">
        <v>81</v>
      </c>
      <c r="D158" s="200">
        <v>1</v>
      </c>
      <c r="E158" s="47" t="s">
        <v>82</v>
      </c>
      <c r="F158" s="200">
        <v>1</v>
      </c>
      <c r="G158" s="47" t="s">
        <v>83</v>
      </c>
      <c r="H158" s="200">
        <v>1</v>
      </c>
      <c r="I158" s="47" t="s">
        <v>84</v>
      </c>
      <c r="J158" s="200">
        <v>1</v>
      </c>
      <c r="K158" s="47" t="s">
        <v>85</v>
      </c>
      <c r="L158" s="200">
        <v>0</v>
      </c>
      <c r="M158" s="47"/>
      <c r="N158" s="193"/>
      <c r="O158" s="43"/>
      <c r="P158" s="14"/>
      <c r="Q158" s="14"/>
      <c r="R158" s="14"/>
      <c r="S158" s="14"/>
      <c r="T158" s="14"/>
      <c r="U158" s="14"/>
    </row>
    <row r="159" spans="1:22" ht="12.75" customHeight="1" x14ac:dyDescent="0.2">
      <c r="A159" s="287"/>
      <c r="B159" s="196"/>
      <c r="C159" s="288"/>
      <c r="D159" s="289"/>
      <c r="E159" s="289"/>
      <c r="F159" s="289"/>
      <c r="G159" s="289"/>
      <c r="H159" s="289"/>
      <c r="I159" s="289"/>
      <c r="J159" s="289"/>
      <c r="K159" s="289"/>
      <c r="L159" s="289"/>
      <c r="M159" s="289"/>
      <c r="N159" s="290"/>
      <c r="O159" s="212"/>
      <c r="P159" s="14"/>
      <c r="Q159" s="14"/>
      <c r="R159" s="14"/>
      <c r="S159" s="14"/>
      <c r="T159" s="14"/>
      <c r="U159" s="14"/>
    </row>
    <row r="160" spans="1:22" x14ac:dyDescent="0.2">
      <c r="A160" s="287">
        <v>48</v>
      </c>
      <c r="B160" s="196"/>
      <c r="C160" s="294" t="s">
        <v>249</v>
      </c>
      <c r="D160" s="282"/>
      <c r="E160" s="282"/>
      <c r="F160" s="282"/>
      <c r="G160" s="282"/>
      <c r="H160" s="282"/>
      <c r="I160" s="282"/>
      <c r="J160" s="282"/>
      <c r="K160" s="282"/>
      <c r="L160" s="282"/>
      <c r="M160" s="282"/>
      <c r="N160" s="283"/>
      <c r="O160" s="215" t="s">
        <v>97</v>
      </c>
      <c r="P160" s="70">
        <f>D161+F161+H161+J161+L161+N161</f>
        <v>2</v>
      </c>
      <c r="Q160" s="68" t="s">
        <v>80</v>
      </c>
      <c r="R160" s="73" t="s">
        <v>95</v>
      </c>
      <c r="S160" s="73" t="s">
        <v>95</v>
      </c>
      <c r="T160" s="72"/>
      <c r="U160" s="71">
        <f>P160*T160</f>
        <v>0</v>
      </c>
      <c r="V160" s="74"/>
    </row>
    <row r="161" spans="1:22" x14ac:dyDescent="0.2">
      <c r="A161" s="287"/>
      <c r="B161" s="196"/>
      <c r="C161" s="199" t="s">
        <v>81</v>
      </c>
      <c r="D161" s="200">
        <v>1</v>
      </c>
      <c r="E161" s="47" t="s">
        <v>82</v>
      </c>
      <c r="F161" s="200">
        <v>1</v>
      </c>
      <c r="G161" s="47" t="s">
        <v>83</v>
      </c>
      <c r="H161" s="200">
        <v>0</v>
      </c>
      <c r="I161" s="47" t="s">
        <v>84</v>
      </c>
      <c r="J161" s="200">
        <v>0</v>
      </c>
      <c r="K161" s="47" t="s">
        <v>85</v>
      </c>
      <c r="L161" s="200">
        <v>0</v>
      </c>
      <c r="M161" s="47"/>
      <c r="N161" s="193"/>
      <c r="O161" s="43"/>
      <c r="P161" s="14"/>
      <c r="Q161" s="14"/>
      <c r="R161" s="14"/>
      <c r="S161" s="14"/>
      <c r="T161" s="14"/>
      <c r="U161" s="14"/>
    </row>
    <row r="162" spans="1:22" ht="12.75" customHeight="1" x14ac:dyDescent="0.2">
      <c r="A162" s="287"/>
      <c r="B162" s="196"/>
      <c r="C162" s="288"/>
      <c r="D162" s="289"/>
      <c r="E162" s="289"/>
      <c r="F162" s="289"/>
      <c r="G162" s="289"/>
      <c r="H162" s="289"/>
      <c r="I162" s="289"/>
      <c r="J162" s="289"/>
      <c r="K162" s="289"/>
      <c r="L162" s="289"/>
      <c r="M162" s="289"/>
      <c r="N162" s="290"/>
      <c r="O162" s="212"/>
      <c r="P162" s="14"/>
      <c r="Q162" s="14"/>
      <c r="R162" s="14"/>
      <c r="S162" s="14"/>
      <c r="T162" s="14"/>
      <c r="U162" s="14"/>
    </row>
    <row r="164" spans="1:22" ht="15.75" x14ac:dyDescent="0.25">
      <c r="A164" s="56"/>
      <c r="B164" s="56"/>
      <c r="C164" s="57" t="s">
        <v>92</v>
      </c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9"/>
      <c r="O164" s="210"/>
      <c r="P164" s="56"/>
      <c r="Q164" s="56"/>
      <c r="R164" s="56"/>
      <c r="S164" s="56"/>
      <c r="T164" s="56"/>
      <c r="U164" s="53">
        <f>U165+S165</f>
        <v>0</v>
      </c>
      <c r="V164" s="312"/>
    </row>
    <row r="165" spans="1:22" x14ac:dyDescent="0.2">
      <c r="A165" s="54"/>
      <c r="B165" s="54"/>
      <c r="C165" s="60"/>
      <c r="D165" s="60"/>
      <c r="E165" s="55"/>
      <c r="F165" s="55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46">
        <f>SUM(S166:S208)</f>
        <v>0</v>
      </c>
      <c r="T165" s="54"/>
      <c r="U165" s="46">
        <f>SUM(U166:U208)</f>
        <v>0</v>
      </c>
      <c r="V165" s="312"/>
    </row>
    <row r="166" spans="1:22" x14ac:dyDescent="0.2">
      <c r="A166" s="277">
        <v>49</v>
      </c>
      <c r="B166" s="196"/>
      <c r="C166" s="317" t="s">
        <v>232</v>
      </c>
      <c r="D166" s="314"/>
      <c r="E166" s="314"/>
      <c r="F166" s="314"/>
      <c r="G166" s="314"/>
      <c r="H166" s="314"/>
      <c r="I166" s="314"/>
      <c r="J166" s="314"/>
      <c r="K166" s="314"/>
      <c r="L166" s="314"/>
      <c r="M166" s="314"/>
      <c r="N166" s="315"/>
      <c r="O166" s="215" t="s">
        <v>97</v>
      </c>
      <c r="P166" s="70">
        <f>D167+F167+H167+J167+L167+N167</f>
        <v>16560</v>
      </c>
      <c r="Q166" s="68" t="s">
        <v>79</v>
      </c>
      <c r="R166" s="80"/>
      <c r="S166" s="71">
        <f>P166*R166</f>
        <v>0</v>
      </c>
      <c r="T166" s="72"/>
      <c r="U166" s="71">
        <f>P166*T166</f>
        <v>0</v>
      </c>
      <c r="V166" s="316"/>
    </row>
    <row r="167" spans="1:22" x14ac:dyDescent="0.2">
      <c r="A167" s="278"/>
      <c r="B167" s="196"/>
      <c r="C167" s="199" t="s">
        <v>81</v>
      </c>
      <c r="D167" s="201">
        <v>2350</v>
      </c>
      <c r="E167" s="47" t="s">
        <v>82</v>
      </c>
      <c r="F167" s="202">
        <v>3400</v>
      </c>
      <c r="G167" s="47" t="s">
        <v>83</v>
      </c>
      <c r="H167" s="202">
        <v>5410</v>
      </c>
      <c r="I167" s="47" t="s">
        <v>84</v>
      </c>
      <c r="J167" s="202">
        <v>4270</v>
      </c>
      <c r="K167" s="47" t="s">
        <v>85</v>
      </c>
      <c r="L167" s="202">
        <v>1130</v>
      </c>
      <c r="M167" s="47"/>
      <c r="N167" s="203"/>
      <c r="O167" s="213"/>
      <c r="P167" s="204"/>
      <c r="Q167" s="204"/>
      <c r="R167" s="205"/>
      <c r="S167" s="204"/>
      <c r="T167" s="204"/>
      <c r="U167" s="204"/>
    </row>
    <row r="168" spans="1:22" x14ac:dyDescent="0.2">
      <c r="A168" s="280"/>
      <c r="B168" s="196"/>
      <c r="C168" s="284"/>
      <c r="D168" s="285"/>
      <c r="E168" s="285"/>
      <c r="F168" s="285"/>
      <c r="G168" s="285"/>
      <c r="H168" s="285"/>
      <c r="I168" s="285"/>
      <c r="J168" s="285"/>
      <c r="K168" s="285"/>
      <c r="L168" s="285"/>
      <c r="M168" s="285"/>
      <c r="N168" s="286"/>
      <c r="O168" s="214"/>
      <c r="P168" s="14"/>
      <c r="Q168" s="14"/>
      <c r="R168" s="183"/>
      <c r="S168" s="14"/>
      <c r="T168" s="14"/>
      <c r="U168" s="14"/>
    </row>
    <row r="169" spans="1:22" x14ac:dyDescent="0.2">
      <c r="A169" s="277">
        <v>50</v>
      </c>
      <c r="B169" s="196"/>
      <c r="C169" s="295" t="s">
        <v>243</v>
      </c>
      <c r="D169" s="272"/>
      <c r="E169" s="272"/>
      <c r="F169" s="272"/>
      <c r="G169" s="272"/>
      <c r="H169" s="272"/>
      <c r="I169" s="272"/>
      <c r="J169" s="272"/>
      <c r="K169" s="272"/>
      <c r="L169" s="272"/>
      <c r="M169" s="272"/>
      <c r="N169" s="273"/>
      <c r="O169" s="215" t="s">
        <v>97</v>
      </c>
      <c r="P169" s="70">
        <f>D170+F170+H170+J170+L170+N170</f>
        <v>50</v>
      </c>
      <c r="Q169" s="68" t="s">
        <v>79</v>
      </c>
      <c r="R169" s="80"/>
      <c r="S169" s="71">
        <f>P169*R169</f>
        <v>0</v>
      </c>
      <c r="T169" s="72"/>
      <c r="U169" s="71">
        <f>P169*T169</f>
        <v>0</v>
      </c>
      <c r="V169" s="74"/>
    </row>
    <row r="170" spans="1:22" x14ac:dyDescent="0.2">
      <c r="A170" s="278"/>
      <c r="B170" s="196"/>
      <c r="C170" s="199" t="s">
        <v>81</v>
      </c>
      <c r="D170" s="201">
        <v>0</v>
      </c>
      <c r="E170" s="47" t="s">
        <v>82</v>
      </c>
      <c r="F170" s="202">
        <v>50</v>
      </c>
      <c r="G170" s="47" t="s">
        <v>83</v>
      </c>
      <c r="H170" s="202">
        <v>0</v>
      </c>
      <c r="I170" s="47" t="s">
        <v>84</v>
      </c>
      <c r="J170" s="202">
        <v>0</v>
      </c>
      <c r="K170" s="47" t="s">
        <v>85</v>
      </c>
      <c r="L170" s="202">
        <v>0</v>
      </c>
      <c r="M170" s="47"/>
      <c r="N170" s="203"/>
      <c r="O170" s="213"/>
      <c r="P170" s="204"/>
      <c r="Q170" s="204"/>
      <c r="R170" s="205"/>
      <c r="S170" s="204"/>
      <c r="T170" s="204"/>
      <c r="U170" s="204"/>
    </row>
    <row r="171" spans="1:22" x14ac:dyDescent="0.2">
      <c r="A171" s="280"/>
      <c r="B171" s="196"/>
      <c r="C171" s="284" t="s">
        <v>244</v>
      </c>
      <c r="D171" s="285"/>
      <c r="E171" s="285"/>
      <c r="F171" s="285"/>
      <c r="G171" s="285"/>
      <c r="H171" s="285"/>
      <c r="I171" s="285"/>
      <c r="J171" s="285"/>
      <c r="K171" s="285"/>
      <c r="L171" s="285"/>
      <c r="M171" s="285"/>
      <c r="N171" s="286"/>
      <c r="O171" s="214"/>
      <c r="P171" s="14"/>
      <c r="Q171" s="14"/>
      <c r="R171" s="183"/>
      <c r="S171" s="14"/>
      <c r="T171" s="14"/>
      <c r="U171" s="14"/>
    </row>
    <row r="172" spans="1:22" x14ac:dyDescent="0.2">
      <c r="A172" s="277">
        <v>51</v>
      </c>
      <c r="B172" s="196"/>
      <c r="C172" s="317" t="s">
        <v>203</v>
      </c>
      <c r="D172" s="314"/>
      <c r="E172" s="314"/>
      <c r="F172" s="314"/>
      <c r="G172" s="314"/>
      <c r="H172" s="314"/>
      <c r="I172" s="314"/>
      <c r="J172" s="314"/>
      <c r="K172" s="314"/>
      <c r="L172" s="314"/>
      <c r="M172" s="314"/>
      <c r="N172" s="315"/>
      <c r="O172" s="215" t="s">
        <v>97</v>
      </c>
      <c r="P172" s="70">
        <f>D173+F173+H173+J173+L173+N173</f>
        <v>90</v>
      </c>
      <c r="Q172" s="68" t="s">
        <v>79</v>
      </c>
      <c r="R172" s="80"/>
      <c r="S172" s="71">
        <f>P172*R172</f>
        <v>0</v>
      </c>
      <c r="T172" s="72"/>
      <c r="U172" s="71">
        <f>P172*T172</f>
        <v>0</v>
      </c>
      <c r="V172" s="316"/>
    </row>
    <row r="173" spans="1:22" x14ac:dyDescent="0.2">
      <c r="A173" s="278"/>
      <c r="B173" s="196"/>
      <c r="C173" s="199" t="s">
        <v>81</v>
      </c>
      <c r="D173" s="201">
        <v>45</v>
      </c>
      <c r="E173" s="47" t="s">
        <v>82</v>
      </c>
      <c r="F173" s="202">
        <v>5</v>
      </c>
      <c r="G173" s="47" t="s">
        <v>83</v>
      </c>
      <c r="H173" s="202">
        <v>5</v>
      </c>
      <c r="I173" s="47" t="s">
        <v>84</v>
      </c>
      <c r="J173" s="202">
        <v>5</v>
      </c>
      <c r="K173" s="47" t="s">
        <v>85</v>
      </c>
      <c r="L173" s="202">
        <v>30</v>
      </c>
      <c r="M173" s="47"/>
      <c r="N173" s="203"/>
      <c r="O173" s="213"/>
      <c r="P173" s="204"/>
      <c r="Q173" s="204"/>
      <c r="R173" s="205"/>
      <c r="S173" s="204"/>
      <c r="T173" s="204"/>
      <c r="U173" s="204"/>
    </row>
    <row r="174" spans="1:22" x14ac:dyDescent="0.2">
      <c r="A174" s="280"/>
      <c r="B174" s="196"/>
      <c r="C174" s="229" t="s">
        <v>208</v>
      </c>
      <c r="D174" s="230"/>
      <c r="E174" s="230"/>
      <c r="F174" s="230"/>
      <c r="G174" s="230"/>
      <c r="H174" s="230"/>
      <c r="I174" s="230"/>
      <c r="J174" s="230"/>
      <c r="K174" s="230"/>
      <c r="L174" s="230"/>
      <c r="M174" s="230"/>
      <c r="N174" s="231"/>
      <c r="O174" s="214"/>
      <c r="P174" s="14"/>
      <c r="Q174" s="14"/>
      <c r="R174" s="183"/>
      <c r="S174" s="14"/>
      <c r="T174" s="14"/>
      <c r="U174" s="14"/>
    </row>
    <row r="175" spans="1:22" x14ac:dyDescent="0.2">
      <c r="A175" s="277">
        <v>52</v>
      </c>
      <c r="B175" s="196"/>
      <c r="C175" s="281" t="s">
        <v>204</v>
      </c>
      <c r="D175" s="282"/>
      <c r="E175" s="282"/>
      <c r="F175" s="282"/>
      <c r="G175" s="282"/>
      <c r="H175" s="282"/>
      <c r="I175" s="282"/>
      <c r="J175" s="282"/>
      <c r="K175" s="282"/>
      <c r="L175" s="282"/>
      <c r="M175" s="282"/>
      <c r="N175" s="283"/>
      <c r="O175" s="215" t="s">
        <v>97</v>
      </c>
      <c r="P175" s="70">
        <f>D176+F176+H176+J176+L176+N176</f>
        <v>150</v>
      </c>
      <c r="Q175" s="68" t="s">
        <v>79</v>
      </c>
      <c r="R175" s="80"/>
      <c r="S175" s="71">
        <f>P175*R175</f>
        <v>0</v>
      </c>
      <c r="T175" s="72"/>
      <c r="U175" s="71">
        <f>P175*T175</f>
        <v>0</v>
      </c>
      <c r="V175" s="74"/>
    </row>
    <row r="176" spans="1:22" x14ac:dyDescent="0.2">
      <c r="A176" s="278"/>
      <c r="B176" s="196"/>
      <c r="C176" s="199" t="s">
        <v>81</v>
      </c>
      <c r="D176" s="201">
        <v>100</v>
      </c>
      <c r="E176" s="47" t="s">
        <v>82</v>
      </c>
      <c r="F176" s="202">
        <v>5</v>
      </c>
      <c r="G176" s="47" t="s">
        <v>83</v>
      </c>
      <c r="H176" s="202">
        <v>10</v>
      </c>
      <c r="I176" s="47" t="s">
        <v>84</v>
      </c>
      <c r="J176" s="202">
        <v>5</v>
      </c>
      <c r="K176" s="47" t="s">
        <v>85</v>
      </c>
      <c r="L176" s="202">
        <v>30</v>
      </c>
      <c r="M176" s="47"/>
      <c r="N176" s="203"/>
      <c r="O176" s="213"/>
      <c r="P176" s="204"/>
      <c r="Q176" s="204"/>
      <c r="R176" s="205"/>
      <c r="S176" s="204"/>
      <c r="T176" s="204"/>
      <c r="U176" s="204"/>
    </row>
    <row r="177" spans="1:22" x14ac:dyDescent="0.2">
      <c r="A177" s="280"/>
      <c r="B177" s="196"/>
      <c r="C177" s="284" t="s">
        <v>209</v>
      </c>
      <c r="D177" s="285"/>
      <c r="E177" s="285"/>
      <c r="F177" s="285"/>
      <c r="G177" s="285"/>
      <c r="H177" s="285"/>
      <c r="I177" s="285"/>
      <c r="J177" s="285"/>
      <c r="K177" s="285"/>
      <c r="L177" s="285"/>
      <c r="M177" s="285"/>
      <c r="N177" s="286"/>
      <c r="O177" s="214"/>
      <c r="P177" s="14"/>
      <c r="Q177" s="14"/>
      <c r="R177" s="183"/>
      <c r="S177" s="14"/>
      <c r="T177" s="14"/>
      <c r="U177" s="14"/>
    </row>
    <row r="178" spans="1:22" x14ac:dyDescent="0.2">
      <c r="A178" s="277">
        <v>53</v>
      </c>
      <c r="B178" s="196"/>
      <c r="C178" s="281" t="s">
        <v>147</v>
      </c>
      <c r="D178" s="282"/>
      <c r="E178" s="282"/>
      <c r="F178" s="282"/>
      <c r="G178" s="282"/>
      <c r="H178" s="282"/>
      <c r="I178" s="282"/>
      <c r="J178" s="282"/>
      <c r="K178" s="282"/>
      <c r="L178" s="282"/>
      <c r="M178" s="282"/>
      <c r="N178" s="283"/>
      <c r="O178" s="215" t="s">
        <v>97</v>
      </c>
      <c r="P178" s="70">
        <f>D179+F179+H179+J179+L179+N179</f>
        <v>50</v>
      </c>
      <c r="Q178" s="68" t="s">
        <v>79</v>
      </c>
      <c r="R178" s="80"/>
      <c r="S178" s="71">
        <f>P178*R178</f>
        <v>0</v>
      </c>
      <c r="T178" s="72"/>
      <c r="U178" s="71">
        <f>P178*T178</f>
        <v>0</v>
      </c>
      <c r="V178" s="74"/>
    </row>
    <row r="179" spans="1:22" x14ac:dyDescent="0.2">
      <c r="A179" s="278"/>
      <c r="B179" s="196"/>
      <c r="C179" s="199" t="s">
        <v>81</v>
      </c>
      <c r="D179" s="201">
        <v>0</v>
      </c>
      <c r="E179" s="47" t="s">
        <v>82</v>
      </c>
      <c r="F179" s="202">
        <v>50</v>
      </c>
      <c r="G179" s="47" t="s">
        <v>83</v>
      </c>
      <c r="H179" s="202">
        <v>0</v>
      </c>
      <c r="I179" s="47" t="s">
        <v>84</v>
      </c>
      <c r="J179" s="202">
        <v>0</v>
      </c>
      <c r="K179" s="47" t="s">
        <v>85</v>
      </c>
      <c r="L179" s="202">
        <v>0</v>
      </c>
      <c r="M179" s="47"/>
      <c r="N179" s="203"/>
      <c r="O179" s="213"/>
      <c r="P179" s="204"/>
      <c r="Q179" s="204"/>
      <c r="R179" s="205"/>
      <c r="S179" s="204"/>
      <c r="T179" s="204"/>
      <c r="U179" s="204"/>
    </row>
    <row r="180" spans="1:22" x14ac:dyDescent="0.2">
      <c r="A180" s="280"/>
      <c r="B180" s="196"/>
      <c r="C180" s="284"/>
      <c r="D180" s="285"/>
      <c r="E180" s="285"/>
      <c r="F180" s="285"/>
      <c r="G180" s="285"/>
      <c r="H180" s="285"/>
      <c r="I180" s="285"/>
      <c r="J180" s="285"/>
      <c r="K180" s="285"/>
      <c r="L180" s="285"/>
      <c r="M180" s="285"/>
      <c r="N180" s="286"/>
      <c r="O180" s="214"/>
      <c r="P180" s="14"/>
      <c r="Q180" s="14"/>
      <c r="R180" s="183"/>
      <c r="S180" s="14"/>
      <c r="T180" s="14"/>
      <c r="U180" s="14"/>
    </row>
    <row r="181" spans="1:22" x14ac:dyDescent="0.2">
      <c r="A181" s="277">
        <v>54</v>
      </c>
      <c r="B181" s="196"/>
      <c r="C181" s="281" t="s">
        <v>148</v>
      </c>
      <c r="D181" s="282"/>
      <c r="E181" s="282"/>
      <c r="F181" s="282"/>
      <c r="G181" s="282"/>
      <c r="H181" s="282"/>
      <c r="I181" s="282"/>
      <c r="J181" s="282"/>
      <c r="K181" s="282"/>
      <c r="L181" s="282"/>
      <c r="M181" s="282"/>
      <c r="N181" s="283"/>
      <c r="O181" s="215" t="s">
        <v>97</v>
      </c>
      <c r="P181" s="70">
        <f>D182+F182+H182+J182+L182+N182</f>
        <v>40</v>
      </c>
      <c r="Q181" s="68" t="s">
        <v>79</v>
      </c>
      <c r="R181" s="80"/>
      <c r="S181" s="71">
        <f>P181*R181</f>
        <v>0</v>
      </c>
      <c r="T181" s="72"/>
      <c r="U181" s="71">
        <f>P181*T181</f>
        <v>0</v>
      </c>
      <c r="V181" s="74"/>
    </row>
    <row r="182" spans="1:22" x14ac:dyDescent="0.2">
      <c r="A182" s="278"/>
      <c r="B182" s="196"/>
      <c r="C182" s="199" t="s">
        <v>81</v>
      </c>
      <c r="D182" s="201">
        <v>0</v>
      </c>
      <c r="E182" s="47" t="s">
        <v>82</v>
      </c>
      <c r="F182" s="202">
        <v>40</v>
      </c>
      <c r="G182" s="47" t="s">
        <v>83</v>
      </c>
      <c r="H182" s="202">
        <v>0</v>
      </c>
      <c r="I182" s="47" t="s">
        <v>84</v>
      </c>
      <c r="J182" s="202">
        <v>0</v>
      </c>
      <c r="K182" s="47" t="s">
        <v>85</v>
      </c>
      <c r="L182" s="202">
        <v>0</v>
      </c>
      <c r="M182" s="47"/>
      <c r="N182" s="203"/>
      <c r="O182" s="213"/>
      <c r="P182" s="204"/>
      <c r="Q182" s="204"/>
      <c r="R182" s="205"/>
      <c r="S182" s="204"/>
      <c r="T182" s="204"/>
      <c r="U182" s="204"/>
    </row>
    <row r="183" spans="1:22" x14ac:dyDescent="0.2">
      <c r="A183" s="280"/>
      <c r="B183" s="196"/>
      <c r="C183" s="284" t="s">
        <v>210</v>
      </c>
      <c r="D183" s="285"/>
      <c r="E183" s="285"/>
      <c r="F183" s="285"/>
      <c r="G183" s="285"/>
      <c r="H183" s="285"/>
      <c r="I183" s="285"/>
      <c r="J183" s="285"/>
      <c r="K183" s="285"/>
      <c r="L183" s="285"/>
      <c r="M183" s="285"/>
      <c r="N183" s="286"/>
      <c r="O183" s="214"/>
      <c r="P183" s="14"/>
      <c r="Q183" s="14"/>
      <c r="R183" s="183"/>
      <c r="S183" s="14"/>
      <c r="T183" s="14"/>
      <c r="U183" s="14"/>
    </row>
    <row r="184" spans="1:22" x14ac:dyDescent="0.2">
      <c r="A184" s="277">
        <v>55</v>
      </c>
      <c r="B184" s="196"/>
      <c r="C184" s="281" t="s">
        <v>225</v>
      </c>
      <c r="D184" s="282"/>
      <c r="E184" s="282"/>
      <c r="F184" s="282"/>
      <c r="G184" s="282"/>
      <c r="H184" s="282"/>
      <c r="I184" s="282"/>
      <c r="J184" s="282"/>
      <c r="K184" s="282"/>
      <c r="L184" s="282"/>
      <c r="M184" s="282"/>
      <c r="N184" s="283"/>
      <c r="O184" s="215" t="s">
        <v>97</v>
      </c>
      <c r="P184" s="70">
        <f>D185+F185+H185+J185+L185+N185</f>
        <v>133</v>
      </c>
      <c r="Q184" s="68" t="s">
        <v>79</v>
      </c>
      <c r="R184" s="80"/>
      <c r="S184" s="71">
        <f>P184*R184</f>
        <v>0</v>
      </c>
      <c r="T184" s="72"/>
      <c r="U184" s="71">
        <f>P184*T184</f>
        <v>0</v>
      </c>
      <c r="V184" s="74"/>
    </row>
    <row r="185" spans="1:22" x14ac:dyDescent="0.2">
      <c r="A185" s="278"/>
      <c r="B185" s="196"/>
      <c r="C185" s="199" t="s">
        <v>81</v>
      </c>
      <c r="D185" s="201">
        <v>30</v>
      </c>
      <c r="E185" s="47" t="s">
        <v>82</v>
      </c>
      <c r="F185" s="202">
        <v>0</v>
      </c>
      <c r="G185" s="47" t="s">
        <v>83</v>
      </c>
      <c r="H185" s="202">
        <v>48</v>
      </c>
      <c r="I185" s="47" t="s">
        <v>84</v>
      </c>
      <c r="J185" s="202">
        <v>48</v>
      </c>
      <c r="K185" s="47" t="s">
        <v>85</v>
      </c>
      <c r="L185" s="202">
        <v>7</v>
      </c>
      <c r="M185" s="47"/>
      <c r="N185" s="203"/>
      <c r="O185" s="213"/>
      <c r="P185" s="204"/>
      <c r="Q185" s="204"/>
      <c r="R185" s="205"/>
      <c r="S185" s="204"/>
      <c r="T185" s="204"/>
      <c r="U185" s="204"/>
    </row>
    <row r="186" spans="1:22" x14ac:dyDescent="0.2">
      <c r="A186" s="280"/>
      <c r="B186" s="196"/>
      <c r="C186" s="284"/>
      <c r="D186" s="285"/>
      <c r="E186" s="285"/>
      <c r="F186" s="285"/>
      <c r="G186" s="285"/>
      <c r="H186" s="285"/>
      <c r="I186" s="285"/>
      <c r="J186" s="285"/>
      <c r="K186" s="285"/>
      <c r="L186" s="285"/>
      <c r="M186" s="285"/>
      <c r="N186" s="286"/>
      <c r="O186" s="214"/>
      <c r="P186" s="14"/>
      <c r="Q186" s="14"/>
      <c r="R186" s="183"/>
      <c r="S186" s="14"/>
      <c r="T186" s="14"/>
      <c r="U186" s="14"/>
    </row>
    <row r="187" spans="1:22" x14ac:dyDescent="0.2">
      <c r="A187" s="277">
        <v>56</v>
      </c>
      <c r="B187" s="196"/>
      <c r="C187" s="281" t="s">
        <v>227</v>
      </c>
      <c r="D187" s="282"/>
      <c r="E187" s="282"/>
      <c r="F187" s="282"/>
      <c r="G187" s="282"/>
      <c r="H187" s="282"/>
      <c r="I187" s="282"/>
      <c r="J187" s="282"/>
      <c r="K187" s="282"/>
      <c r="L187" s="282"/>
      <c r="M187" s="282"/>
      <c r="N187" s="283"/>
      <c r="O187" s="215" t="s">
        <v>97</v>
      </c>
      <c r="P187" s="70">
        <f>D188+F188+H188+J188+L188+N188</f>
        <v>66</v>
      </c>
      <c r="Q187" s="68" t="s">
        <v>79</v>
      </c>
      <c r="R187" s="80"/>
      <c r="S187" s="71">
        <f>P187*R187</f>
        <v>0</v>
      </c>
      <c r="T187" s="72"/>
      <c r="U187" s="71">
        <f>P187*T187</f>
        <v>0</v>
      </c>
      <c r="V187" s="74"/>
    </row>
    <row r="188" spans="1:22" x14ac:dyDescent="0.2">
      <c r="A188" s="278"/>
      <c r="B188" s="196"/>
      <c r="C188" s="199" t="s">
        <v>81</v>
      </c>
      <c r="D188" s="201">
        <v>0</v>
      </c>
      <c r="E188" s="47" t="s">
        <v>82</v>
      </c>
      <c r="F188" s="202">
        <v>30</v>
      </c>
      <c r="G188" s="47" t="s">
        <v>83</v>
      </c>
      <c r="H188" s="202">
        <v>18</v>
      </c>
      <c r="I188" s="47" t="s">
        <v>84</v>
      </c>
      <c r="J188" s="202">
        <v>18</v>
      </c>
      <c r="K188" s="47" t="s">
        <v>85</v>
      </c>
      <c r="L188" s="202">
        <v>0</v>
      </c>
      <c r="M188" s="47"/>
      <c r="N188" s="203"/>
      <c r="O188" s="213"/>
      <c r="P188" s="204"/>
      <c r="Q188" s="204"/>
      <c r="R188" s="205"/>
      <c r="S188" s="204"/>
      <c r="T188" s="204"/>
      <c r="U188" s="204"/>
    </row>
    <row r="189" spans="1:22" x14ac:dyDescent="0.2">
      <c r="A189" s="280"/>
      <c r="B189" s="196"/>
      <c r="C189" s="284"/>
      <c r="D189" s="285"/>
      <c r="E189" s="285"/>
      <c r="F189" s="285"/>
      <c r="G189" s="285"/>
      <c r="H189" s="285"/>
      <c r="I189" s="285"/>
      <c r="J189" s="285"/>
      <c r="K189" s="285"/>
      <c r="L189" s="285"/>
      <c r="M189" s="285"/>
      <c r="N189" s="286"/>
      <c r="O189" s="214"/>
      <c r="P189" s="14"/>
      <c r="Q189" s="14"/>
      <c r="R189" s="235"/>
      <c r="S189" s="14"/>
      <c r="T189" s="14"/>
      <c r="U189" s="14"/>
    </row>
    <row r="190" spans="1:22" x14ac:dyDescent="0.2">
      <c r="A190" s="277">
        <v>57</v>
      </c>
      <c r="B190" s="196"/>
      <c r="C190" s="281" t="s">
        <v>226</v>
      </c>
      <c r="D190" s="282"/>
      <c r="E190" s="282"/>
      <c r="F190" s="282"/>
      <c r="G190" s="282"/>
      <c r="H190" s="282"/>
      <c r="I190" s="282"/>
      <c r="J190" s="282"/>
      <c r="K190" s="282"/>
      <c r="L190" s="282"/>
      <c r="M190" s="282"/>
      <c r="N190" s="283"/>
      <c r="O190" s="215" t="s">
        <v>97</v>
      </c>
      <c r="P190" s="70">
        <f>D191+F191+H191+J191+L191+N191</f>
        <v>28</v>
      </c>
      <c r="Q190" s="68" t="s">
        <v>79</v>
      </c>
      <c r="R190" s="80"/>
      <c r="S190" s="71">
        <f>P190*R190</f>
        <v>0</v>
      </c>
      <c r="T190" s="72"/>
      <c r="U190" s="71">
        <f>P190*T190</f>
        <v>0</v>
      </c>
      <c r="V190" s="74"/>
    </row>
    <row r="191" spans="1:22" x14ac:dyDescent="0.2">
      <c r="A191" s="278"/>
      <c r="B191" s="196"/>
      <c r="C191" s="199" t="s">
        <v>81</v>
      </c>
      <c r="D191" s="201">
        <v>4.5</v>
      </c>
      <c r="E191" s="47" t="s">
        <v>82</v>
      </c>
      <c r="F191" s="202">
        <v>4.5</v>
      </c>
      <c r="G191" s="47" t="s">
        <v>83</v>
      </c>
      <c r="H191" s="202">
        <v>4.5</v>
      </c>
      <c r="I191" s="47" t="s">
        <v>84</v>
      </c>
      <c r="J191" s="202">
        <v>4.5</v>
      </c>
      <c r="K191" s="47" t="s">
        <v>85</v>
      </c>
      <c r="L191" s="202">
        <v>10</v>
      </c>
      <c r="M191" s="47"/>
      <c r="N191" s="203"/>
      <c r="O191" s="213"/>
      <c r="P191" s="204"/>
      <c r="Q191" s="204"/>
      <c r="R191" s="205"/>
      <c r="S191" s="204"/>
      <c r="T191" s="204"/>
      <c r="U191" s="204"/>
    </row>
    <row r="192" spans="1:22" x14ac:dyDescent="0.2">
      <c r="A192" s="280"/>
      <c r="B192" s="196"/>
      <c r="C192" s="284" t="s">
        <v>211</v>
      </c>
      <c r="D192" s="285"/>
      <c r="E192" s="285"/>
      <c r="F192" s="285"/>
      <c r="G192" s="285"/>
      <c r="H192" s="285"/>
      <c r="I192" s="285"/>
      <c r="J192" s="285"/>
      <c r="K192" s="285"/>
      <c r="L192" s="285"/>
      <c r="M192" s="285"/>
      <c r="N192" s="286"/>
      <c r="O192" s="214"/>
      <c r="P192" s="14"/>
      <c r="Q192" s="14"/>
      <c r="R192" s="183"/>
      <c r="S192" s="14"/>
      <c r="T192" s="14"/>
      <c r="U192" s="14"/>
    </row>
    <row r="193" spans="1:22" x14ac:dyDescent="0.2">
      <c r="A193" s="277">
        <v>58</v>
      </c>
      <c r="B193" s="196"/>
      <c r="C193" s="281" t="s">
        <v>156</v>
      </c>
      <c r="D193" s="282"/>
      <c r="E193" s="282"/>
      <c r="F193" s="282"/>
      <c r="G193" s="282"/>
      <c r="H193" s="282"/>
      <c r="I193" s="282"/>
      <c r="J193" s="282"/>
      <c r="K193" s="282"/>
      <c r="L193" s="282"/>
      <c r="M193" s="282"/>
      <c r="N193" s="283"/>
      <c r="O193" s="215" t="s">
        <v>97</v>
      </c>
      <c r="P193" s="70">
        <f>D194+F194+H194+J194+L194+N194</f>
        <v>10</v>
      </c>
      <c r="Q193" s="68" t="s">
        <v>79</v>
      </c>
      <c r="R193" s="80"/>
      <c r="S193" s="71">
        <f>P193*R193</f>
        <v>0</v>
      </c>
      <c r="T193" s="72"/>
      <c r="U193" s="71">
        <f>P193*T193</f>
        <v>0</v>
      </c>
      <c r="V193" s="74"/>
    </row>
    <row r="194" spans="1:22" x14ac:dyDescent="0.2">
      <c r="A194" s="278"/>
      <c r="B194" s="196"/>
      <c r="C194" s="199" t="s">
        <v>81</v>
      </c>
      <c r="D194" s="201">
        <v>10</v>
      </c>
      <c r="E194" s="47" t="s">
        <v>82</v>
      </c>
      <c r="F194" s="202">
        <v>0</v>
      </c>
      <c r="G194" s="47" t="s">
        <v>83</v>
      </c>
      <c r="H194" s="202">
        <v>0</v>
      </c>
      <c r="I194" s="47" t="s">
        <v>84</v>
      </c>
      <c r="J194" s="202">
        <v>0</v>
      </c>
      <c r="K194" s="47" t="s">
        <v>85</v>
      </c>
      <c r="L194" s="202">
        <v>0</v>
      </c>
      <c r="M194" s="47"/>
      <c r="N194" s="203"/>
      <c r="O194" s="213"/>
      <c r="P194" s="204"/>
      <c r="Q194" s="204"/>
      <c r="R194" s="205"/>
      <c r="S194" s="204"/>
      <c r="T194" s="204"/>
      <c r="U194" s="204"/>
    </row>
    <row r="195" spans="1:22" x14ac:dyDescent="0.2">
      <c r="A195" s="280"/>
      <c r="B195" s="196"/>
      <c r="C195" s="284"/>
      <c r="D195" s="285"/>
      <c r="E195" s="285"/>
      <c r="F195" s="285"/>
      <c r="G195" s="285"/>
      <c r="H195" s="285"/>
      <c r="I195" s="285"/>
      <c r="J195" s="285"/>
      <c r="K195" s="285"/>
      <c r="L195" s="285"/>
      <c r="M195" s="285"/>
      <c r="N195" s="286"/>
      <c r="O195" s="214"/>
      <c r="P195" s="14"/>
      <c r="Q195" s="14"/>
      <c r="R195" s="183"/>
      <c r="S195" s="14"/>
      <c r="T195" s="14"/>
      <c r="U195" s="14"/>
    </row>
    <row r="196" spans="1:22" x14ac:dyDescent="0.2">
      <c r="A196" s="277">
        <v>59</v>
      </c>
      <c r="B196" s="196"/>
      <c r="C196" s="295" t="s">
        <v>159</v>
      </c>
      <c r="D196" s="272"/>
      <c r="E196" s="272"/>
      <c r="F196" s="272"/>
      <c r="G196" s="272"/>
      <c r="H196" s="272"/>
      <c r="I196" s="272"/>
      <c r="J196" s="272"/>
      <c r="K196" s="272"/>
      <c r="L196" s="272"/>
      <c r="M196" s="272"/>
      <c r="N196" s="273"/>
      <c r="O196" s="215" t="s">
        <v>97</v>
      </c>
      <c r="P196" s="70">
        <f>D197+F197+H197+J197+L197+N197</f>
        <v>1055</v>
      </c>
      <c r="Q196" s="68" t="s">
        <v>79</v>
      </c>
      <c r="R196" s="80"/>
      <c r="S196" s="71">
        <f>P196*R196</f>
        <v>0</v>
      </c>
      <c r="T196" s="72"/>
      <c r="U196" s="71">
        <f>P196*T196</f>
        <v>0</v>
      </c>
      <c r="V196" s="74"/>
    </row>
    <row r="197" spans="1:22" x14ac:dyDescent="0.2">
      <c r="A197" s="278"/>
      <c r="B197" s="196"/>
      <c r="C197" s="199" t="s">
        <v>81</v>
      </c>
      <c r="D197" s="201">
        <v>115</v>
      </c>
      <c r="E197" s="47" t="s">
        <v>82</v>
      </c>
      <c r="F197" s="202">
        <v>310</v>
      </c>
      <c r="G197" s="47" t="s">
        <v>83</v>
      </c>
      <c r="H197" s="202">
        <v>350</v>
      </c>
      <c r="I197" s="47" t="s">
        <v>84</v>
      </c>
      <c r="J197" s="202">
        <v>280</v>
      </c>
      <c r="K197" s="47" t="s">
        <v>85</v>
      </c>
      <c r="L197" s="202">
        <v>0</v>
      </c>
      <c r="M197" s="47"/>
      <c r="N197" s="203"/>
      <c r="O197" s="213"/>
      <c r="P197" s="204"/>
      <c r="Q197" s="204"/>
      <c r="R197" s="205"/>
      <c r="S197" s="204"/>
      <c r="T197" s="204"/>
      <c r="U197" s="204"/>
    </row>
    <row r="198" spans="1:22" x14ac:dyDescent="0.2">
      <c r="A198" s="280"/>
      <c r="B198" s="196"/>
      <c r="C198" s="284" t="s">
        <v>212</v>
      </c>
      <c r="D198" s="285"/>
      <c r="E198" s="285"/>
      <c r="F198" s="285"/>
      <c r="G198" s="285"/>
      <c r="H198" s="285"/>
      <c r="I198" s="285"/>
      <c r="J198" s="285"/>
      <c r="K198" s="285"/>
      <c r="L198" s="285"/>
      <c r="M198" s="285"/>
      <c r="N198" s="286"/>
      <c r="O198" s="214"/>
      <c r="P198" s="14"/>
      <c r="Q198" s="14"/>
      <c r="R198" s="183"/>
      <c r="S198" s="14"/>
      <c r="T198" s="14"/>
      <c r="U198" s="14"/>
    </row>
    <row r="199" spans="1:22" x14ac:dyDescent="0.2">
      <c r="A199" s="277">
        <v>60</v>
      </c>
      <c r="B199" s="196"/>
      <c r="C199" s="295" t="s">
        <v>134</v>
      </c>
      <c r="D199" s="272"/>
      <c r="E199" s="272"/>
      <c r="F199" s="272"/>
      <c r="G199" s="272"/>
      <c r="H199" s="272"/>
      <c r="I199" s="272"/>
      <c r="J199" s="272"/>
      <c r="K199" s="272"/>
      <c r="L199" s="272"/>
      <c r="M199" s="272"/>
      <c r="N199" s="273"/>
      <c r="O199" s="215" t="s">
        <v>97</v>
      </c>
      <c r="P199" s="70">
        <f>D200+F200+H200+J200+L200+N200</f>
        <v>745</v>
      </c>
      <c r="Q199" s="68" t="s">
        <v>79</v>
      </c>
      <c r="R199" s="80"/>
      <c r="S199" s="71">
        <f>P199*R199</f>
        <v>0</v>
      </c>
      <c r="T199" s="72"/>
      <c r="U199" s="71">
        <f>P199*T199</f>
        <v>0</v>
      </c>
      <c r="V199" s="74"/>
    </row>
    <row r="200" spans="1:22" x14ac:dyDescent="0.2">
      <c r="A200" s="278"/>
      <c r="B200" s="196"/>
      <c r="C200" s="199" t="s">
        <v>81</v>
      </c>
      <c r="D200" s="201">
        <v>88</v>
      </c>
      <c r="E200" s="47" t="s">
        <v>82</v>
      </c>
      <c r="F200" s="202">
        <v>112</v>
      </c>
      <c r="G200" s="47" t="s">
        <v>83</v>
      </c>
      <c r="H200" s="202">
        <v>264</v>
      </c>
      <c r="I200" s="47" t="s">
        <v>84</v>
      </c>
      <c r="J200" s="202">
        <v>216</v>
      </c>
      <c r="K200" s="47" t="s">
        <v>85</v>
      </c>
      <c r="L200" s="202">
        <v>65</v>
      </c>
      <c r="M200" s="47"/>
      <c r="N200" s="203"/>
      <c r="O200" s="213"/>
      <c r="P200" s="204"/>
      <c r="Q200" s="204"/>
      <c r="R200" s="205"/>
      <c r="S200" s="204"/>
      <c r="T200" s="204"/>
      <c r="U200" s="204"/>
    </row>
    <row r="201" spans="1:22" x14ac:dyDescent="0.2">
      <c r="A201" s="280"/>
      <c r="B201" s="196"/>
      <c r="C201" s="284"/>
      <c r="D201" s="285"/>
      <c r="E201" s="285"/>
      <c r="F201" s="285"/>
      <c r="G201" s="285"/>
      <c r="H201" s="285"/>
      <c r="I201" s="285"/>
      <c r="J201" s="285"/>
      <c r="K201" s="285"/>
      <c r="L201" s="285"/>
      <c r="M201" s="285"/>
      <c r="N201" s="286"/>
      <c r="O201" s="214"/>
      <c r="P201" s="14"/>
      <c r="Q201" s="14"/>
      <c r="R201" s="183"/>
      <c r="S201" s="14"/>
      <c r="T201" s="14"/>
      <c r="U201" s="14"/>
    </row>
    <row r="202" spans="1:22" x14ac:dyDescent="0.2">
      <c r="A202" s="277">
        <v>61</v>
      </c>
      <c r="B202" s="196"/>
      <c r="C202" s="281" t="s">
        <v>228</v>
      </c>
      <c r="D202" s="282"/>
      <c r="E202" s="282"/>
      <c r="F202" s="282"/>
      <c r="G202" s="282"/>
      <c r="H202" s="282"/>
      <c r="I202" s="282"/>
      <c r="J202" s="282"/>
      <c r="K202" s="282"/>
      <c r="L202" s="282"/>
      <c r="M202" s="282"/>
      <c r="N202" s="283"/>
      <c r="O202" s="215" t="s">
        <v>97</v>
      </c>
      <c r="P202" s="70">
        <f>D203+F203+H203+J203+L203+N203</f>
        <v>2</v>
      </c>
      <c r="Q202" s="68" t="s">
        <v>79</v>
      </c>
      <c r="R202" s="80"/>
      <c r="S202" s="236">
        <f>P202*R202</f>
        <v>0</v>
      </c>
      <c r="T202" s="81"/>
      <c r="U202" s="236">
        <f>P202*T202</f>
        <v>0</v>
      </c>
      <c r="V202" s="74"/>
    </row>
    <row r="203" spans="1:22" x14ac:dyDescent="0.2">
      <c r="A203" s="278"/>
      <c r="B203" s="196"/>
      <c r="C203" s="199" t="s">
        <v>81</v>
      </c>
      <c r="D203" s="201">
        <v>0</v>
      </c>
      <c r="E203" s="47" t="s">
        <v>82</v>
      </c>
      <c r="F203" s="202">
        <v>2</v>
      </c>
      <c r="G203" s="47" t="s">
        <v>83</v>
      </c>
      <c r="H203" s="202">
        <v>0</v>
      </c>
      <c r="I203" s="47" t="s">
        <v>84</v>
      </c>
      <c r="J203" s="202">
        <v>0</v>
      </c>
      <c r="K203" s="47" t="s">
        <v>85</v>
      </c>
      <c r="L203" s="202">
        <v>0</v>
      </c>
      <c r="M203" s="47"/>
      <c r="N203" s="203"/>
      <c r="O203" s="213"/>
      <c r="P203" s="204"/>
      <c r="Q203" s="204"/>
      <c r="R203" s="205"/>
      <c r="S203" s="205"/>
      <c r="T203" s="205"/>
      <c r="U203" s="205"/>
    </row>
    <row r="204" spans="1:22" x14ac:dyDescent="0.2">
      <c r="A204" s="280"/>
      <c r="B204" s="196"/>
      <c r="C204" s="284"/>
      <c r="D204" s="285"/>
      <c r="E204" s="285"/>
      <c r="F204" s="285"/>
      <c r="G204" s="285"/>
      <c r="H204" s="285"/>
      <c r="I204" s="285"/>
      <c r="J204" s="285"/>
      <c r="K204" s="285"/>
      <c r="L204" s="285"/>
      <c r="M204" s="285"/>
      <c r="N204" s="286"/>
      <c r="O204" s="214"/>
      <c r="P204" s="14"/>
      <c r="Q204" s="14"/>
      <c r="R204" s="183"/>
      <c r="S204" s="183"/>
      <c r="T204" s="183"/>
      <c r="U204" s="183"/>
    </row>
    <row r="205" spans="1:22" x14ac:dyDescent="0.2">
      <c r="A205" s="277">
        <v>62</v>
      </c>
      <c r="B205" s="196"/>
      <c r="C205" s="281" t="s">
        <v>229</v>
      </c>
      <c r="D205" s="282"/>
      <c r="E205" s="282"/>
      <c r="F205" s="282"/>
      <c r="G205" s="282"/>
      <c r="H205" s="282"/>
      <c r="I205" s="282"/>
      <c r="J205" s="282"/>
      <c r="K205" s="282"/>
      <c r="L205" s="282"/>
      <c r="M205" s="282"/>
      <c r="N205" s="283"/>
      <c r="O205" s="215" t="s">
        <v>97</v>
      </c>
      <c r="P205" s="70">
        <f>D206+F206+H206+J206+L206+N206</f>
        <v>1</v>
      </c>
      <c r="Q205" s="68" t="s">
        <v>80</v>
      </c>
      <c r="R205" s="80"/>
      <c r="S205" s="236">
        <f>P205*R205</f>
        <v>0</v>
      </c>
      <c r="T205" s="81"/>
      <c r="U205" s="236">
        <f>P205*T205</f>
        <v>0</v>
      </c>
      <c r="V205" s="74"/>
    </row>
    <row r="206" spans="1:22" x14ac:dyDescent="0.2">
      <c r="A206" s="278"/>
      <c r="B206" s="196"/>
      <c r="C206" s="199" t="s">
        <v>81</v>
      </c>
      <c r="D206" s="201">
        <v>0</v>
      </c>
      <c r="E206" s="47" t="s">
        <v>82</v>
      </c>
      <c r="F206" s="202">
        <v>1</v>
      </c>
      <c r="G206" s="47" t="s">
        <v>83</v>
      </c>
      <c r="H206" s="202">
        <v>0</v>
      </c>
      <c r="I206" s="47" t="s">
        <v>84</v>
      </c>
      <c r="J206" s="202">
        <v>0</v>
      </c>
      <c r="K206" s="47" t="s">
        <v>85</v>
      </c>
      <c r="L206" s="202">
        <v>0</v>
      </c>
      <c r="M206" s="47"/>
      <c r="N206" s="203"/>
      <c r="O206" s="213"/>
      <c r="P206" s="204"/>
      <c r="Q206" s="204"/>
      <c r="R206" s="205"/>
      <c r="S206" s="205"/>
      <c r="T206" s="205"/>
      <c r="U206" s="205"/>
    </row>
    <row r="207" spans="1:22" x14ac:dyDescent="0.2">
      <c r="A207" s="280"/>
      <c r="B207" s="196"/>
      <c r="C207" s="284"/>
      <c r="D207" s="285"/>
      <c r="E207" s="285"/>
      <c r="F207" s="285"/>
      <c r="G207" s="285"/>
      <c r="H207" s="285"/>
      <c r="I207" s="285"/>
      <c r="J207" s="285"/>
      <c r="K207" s="285"/>
      <c r="L207" s="285"/>
      <c r="M207" s="285"/>
      <c r="N207" s="286"/>
      <c r="O207" s="214"/>
      <c r="P207" s="14"/>
      <c r="Q207" s="14"/>
      <c r="R207" s="183"/>
      <c r="S207" s="14"/>
      <c r="T207" s="14"/>
      <c r="U207" s="14"/>
    </row>
    <row r="208" spans="1:22" x14ac:dyDescent="0.2">
      <c r="A208" s="78"/>
      <c r="C208" s="41"/>
      <c r="D208" s="44"/>
      <c r="E208" s="41"/>
      <c r="F208" s="45"/>
      <c r="G208" s="41"/>
      <c r="H208" s="45"/>
      <c r="I208" s="41"/>
      <c r="J208" s="45"/>
      <c r="K208" s="41"/>
      <c r="L208" s="45"/>
      <c r="M208" s="41"/>
      <c r="N208" s="45"/>
      <c r="O208" s="45"/>
    </row>
    <row r="209" spans="1:22" ht="15.75" x14ac:dyDescent="0.25">
      <c r="A209" s="49"/>
      <c r="B209" s="49"/>
      <c r="C209" s="50" t="s">
        <v>93</v>
      </c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2"/>
      <c r="O209" s="187"/>
      <c r="P209" s="49"/>
      <c r="Q209" s="49"/>
      <c r="R209" s="49"/>
      <c r="S209" s="49"/>
      <c r="T209" s="49"/>
      <c r="U209" s="53">
        <f>U210+S210</f>
        <v>0</v>
      </c>
      <c r="V209" s="312"/>
    </row>
    <row r="210" spans="1:22" x14ac:dyDescent="0.2">
      <c r="A210" s="54"/>
      <c r="B210" s="54"/>
      <c r="C210" s="60"/>
      <c r="D210" s="60"/>
      <c r="E210" s="55"/>
      <c r="F210" s="55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46">
        <f>SUM(S211:S226)</f>
        <v>0</v>
      </c>
      <c r="T210" s="54"/>
      <c r="U210" s="46">
        <f>SUM(U211:U226)</f>
        <v>0</v>
      </c>
      <c r="V210" s="312"/>
    </row>
    <row r="211" spans="1:22" x14ac:dyDescent="0.2">
      <c r="A211" s="287">
        <v>63</v>
      </c>
      <c r="B211" s="196"/>
      <c r="C211" s="268" t="s">
        <v>158</v>
      </c>
      <c r="D211" s="269"/>
      <c r="E211" s="269"/>
      <c r="F211" s="269"/>
      <c r="G211" s="269"/>
      <c r="H211" s="269"/>
      <c r="I211" s="269"/>
      <c r="J211" s="269"/>
      <c r="K211" s="269"/>
      <c r="L211" s="269"/>
      <c r="M211" s="269"/>
      <c r="N211" s="270"/>
      <c r="O211" s="215" t="s">
        <v>97</v>
      </c>
      <c r="P211" s="70">
        <f>D212+F212+H212+J212+L212+N212</f>
        <v>1</v>
      </c>
      <c r="Q211" s="68" t="s">
        <v>100</v>
      </c>
      <c r="R211" s="80"/>
      <c r="S211" s="71">
        <f>P211*R211</f>
        <v>0</v>
      </c>
      <c r="T211" s="72"/>
      <c r="U211" s="71">
        <f>P211*T211</f>
        <v>0</v>
      </c>
      <c r="V211" s="74"/>
    </row>
    <row r="212" spans="1:22" x14ac:dyDescent="0.2">
      <c r="A212" s="287"/>
      <c r="B212" s="196"/>
      <c r="C212" s="199" t="s">
        <v>81</v>
      </c>
      <c r="D212" s="200">
        <v>1</v>
      </c>
      <c r="E212" s="47" t="s">
        <v>82</v>
      </c>
      <c r="F212" s="200">
        <v>0</v>
      </c>
      <c r="G212" s="47" t="s">
        <v>83</v>
      </c>
      <c r="H212" s="200">
        <v>0</v>
      </c>
      <c r="I212" s="47" t="s">
        <v>84</v>
      </c>
      <c r="J212" s="200">
        <v>0</v>
      </c>
      <c r="K212" s="47" t="s">
        <v>85</v>
      </c>
      <c r="L212" s="200">
        <v>0</v>
      </c>
      <c r="M212" s="47"/>
      <c r="N212" s="193"/>
      <c r="O212" s="43"/>
      <c r="P212" s="14"/>
      <c r="Q212" s="14"/>
      <c r="R212" s="14"/>
      <c r="S212" s="14"/>
      <c r="T212" s="14"/>
      <c r="U212" s="14"/>
    </row>
    <row r="213" spans="1:22" ht="12.75" customHeight="1" x14ac:dyDescent="0.2">
      <c r="A213" s="287"/>
      <c r="B213" s="196"/>
      <c r="C213" s="288"/>
      <c r="D213" s="289"/>
      <c r="E213" s="289"/>
      <c r="F213" s="289"/>
      <c r="G213" s="289"/>
      <c r="H213" s="289"/>
      <c r="I213" s="289"/>
      <c r="J213" s="289"/>
      <c r="K213" s="289"/>
      <c r="L213" s="289"/>
      <c r="M213" s="289"/>
      <c r="N213" s="290"/>
      <c r="O213" s="212"/>
      <c r="P213" s="14"/>
      <c r="Q213" s="14"/>
      <c r="R213" s="14"/>
      <c r="S213" s="14"/>
      <c r="T213" s="14"/>
      <c r="U213" s="14"/>
    </row>
    <row r="214" spans="1:22" x14ac:dyDescent="0.2">
      <c r="A214" s="287">
        <v>64</v>
      </c>
      <c r="B214" s="196"/>
      <c r="C214" s="268" t="s">
        <v>230</v>
      </c>
      <c r="D214" s="269"/>
      <c r="E214" s="269"/>
      <c r="F214" s="269"/>
      <c r="G214" s="269"/>
      <c r="H214" s="269"/>
      <c r="I214" s="269"/>
      <c r="J214" s="269"/>
      <c r="K214" s="269"/>
      <c r="L214" s="269"/>
      <c r="M214" s="269"/>
      <c r="N214" s="270"/>
      <c r="O214" s="215" t="s">
        <v>97</v>
      </c>
      <c r="P214" s="70">
        <f>D215+F215+H215+J215+L215+N215</f>
        <v>12</v>
      </c>
      <c r="Q214" s="68" t="s">
        <v>100</v>
      </c>
      <c r="R214" s="80"/>
      <c r="S214" s="71">
        <f>P214*R214</f>
        <v>0</v>
      </c>
      <c r="T214" s="72"/>
      <c r="U214" s="71">
        <f>P214*T214</f>
        <v>0</v>
      </c>
      <c r="V214" s="74"/>
    </row>
    <row r="215" spans="1:22" x14ac:dyDescent="0.2">
      <c r="A215" s="287"/>
      <c r="B215" s="196"/>
      <c r="C215" s="199" t="s">
        <v>81</v>
      </c>
      <c r="D215" s="200">
        <v>0</v>
      </c>
      <c r="E215" s="47" t="s">
        <v>82</v>
      </c>
      <c r="F215" s="200">
        <v>0</v>
      </c>
      <c r="G215" s="47" t="s">
        <v>83</v>
      </c>
      <c r="H215" s="200">
        <v>9</v>
      </c>
      <c r="I215" s="47" t="s">
        <v>84</v>
      </c>
      <c r="J215" s="200">
        <v>3</v>
      </c>
      <c r="K215" s="47" t="s">
        <v>85</v>
      </c>
      <c r="L215" s="200">
        <v>0</v>
      </c>
      <c r="M215" s="47"/>
      <c r="N215" s="193"/>
      <c r="O215" s="43"/>
      <c r="P215" s="14"/>
      <c r="Q215" s="14"/>
      <c r="R215" s="14"/>
      <c r="S215" s="14"/>
      <c r="T215" s="14"/>
      <c r="U215" s="14"/>
    </row>
    <row r="216" spans="1:22" ht="12.75" customHeight="1" x14ac:dyDescent="0.2">
      <c r="A216" s="287"/>
      <c r="B216" s="196"/>
      <c r="C216" s="288"/>
      <c r="D216" s="289"/>
      <c r="E216" s="289"/>
      <c r="F216" s="289"/>
      <c r="G216" s="289"/>
      <c r="H216" s="289"/>
      <c r="I216" s="289"/>
      <c r="J216" s="289"/>
      <c r="K216" s="289"/>
      <c r="L216" s="289"/>
      <c r="M216" s="289"/>
      <c r="N216" s="290"/>
      <c r="O216" s="212"/>
      <c r="P216" s="14"/>
      <c r="Q216" s="14"/>
      <c r="R216" s="14"/>
      <c r="S216" s="14"/>
      <c r="T216" s="14"/>
      <c r="U216" s="14"/>
    </row>
    <row r="217" spans="1:22" x14ac:dyDescent="0.2">
      <c r="A217" s="287">
        <v>65</v>
      </c>
      <c r="B217" s="191"/>
      <c r="C217" s="294" t="s">
        <v>153</v>
      </c>
      <c r="D217" s="282"/>
      <c r="E217" s="282"/>
      <c r="F217" s="282"/>
      <c r="G217" s="282"/>
      <c r="H217" s="282"/>
      <c r="I217" s="282"/>
      <c r="J217" s="282"/>
      <c r="K217" s="282"/>
      <c r="L217" s="282"/>
      <c r="M217" s="282"/>
      <c r="N217" s="283"/>
      <c r="O217" s="215" t="s">
        <v>97</v>
      </c>
      <c r="P217" s="70">
        <f>D218+F218+H218+J218+L218+N218</f>
        <v>27</v>
      </c>
      <c r="Q217" s="68" t="s">
        <v>80</v>
      </c>
      <c r="R217" s="80"/>
      <c r="S217" s="71">
        <f>P217*R217</f>
        <v>0</v>
      </c>
      <c r="T217" s="72"/>
      <c r="U217" s="71">
        <f>P217*T217</f>
        <v>0</v>
      </c>
      <c r="V217" s="74"/>
    </row>
    <row r="218" spans="1:22" x14ac:dyDescent="0.2">
      <c r="A218" s="287"/>
      <c r="B218" s="196"/>
      <c r="C218" s="192" t="s">
        <v>81</v>
      </c>
      <c r="D218" s="43">
        <v>6</v>
      </c>
      <c r="E218" s="42" t="s">
        <v>82</v>
      </c>
      <c r="F218" s="43">
        <v>5</v>
      </c>
      <c r="G218" s="42" t="s">
        <v>83</v>
      </c>
      <c r="H218" s="43">
        <v>5</v>
      </c>
      <c r="I218" s="42" t="s">
        <v>84</v>
      </c>
      <c r="J218" s="43">
        <v>5</v>
      </c>
      <c r="K218" s="42" t="s">
        <v>85</v>
      </c>
      <c r="L218" s="43">
        <v>6</v>
      </c>
      <c r="M218" s="42"/>
      <c r="N218" s="193"/>
      <c r="O218" s="43"/>
      <c r="P218" s="14"/>
      <c r="Q218" s="14"/>
      <c r="R218" s="183"/>
      <c r="S218" s="14"/>
      <c r="T218" s="14"/>
      <c r="U218" s="14"/>
    </row>
    <row r="219" spans="1:22" x14ac:dyDescent="0.2">
      <c r="A219" s="287"/>
      <c r="B219" s="195"/>
      <c r="C219" s="274"/>
      <c r="D219" s="275"/>
      <c r="E219" s="275"/>
      <c r="F219" s="275"/>
      <c r="G219" s="275"/>
      <c r="H219" s="275"/>
      <c r="I219" s="275"/>
      <c r="J219" s="275"/>
      <c r="K219" s="275"/>
      <c r="L219" s="275"/>
      <c r="M219" s="275"/>
      <c r="N219" s="276"/>
      <c r="O219" s="211"/>
      <c r="P219" s="14"/>
      <c r="Q219" s="14"/>
      <c r="R219" s="183"/>
      <c r="S219" s="14"/>
      <c r="T219" s="14"/>
      <c r="U219" s="14"/>
    </row>
    <row r="220" spans="1:22" x14ac:dyDescent="0.2">
      <c r="A220" s="287">
        <v>66</v>
      </c>
      <c r="B220" s="191"/>
      <c r="C220" s="294" t="s">
        <v>207</v>
      </c>
      <c r="D220" s="282"/>
      <c r="E220" s="282"/>
      <c r="F220" s="282"/>
      <c r="G220" s="282"/>
      <c r="H220" s="282"/>
      <c r="I220" s="282"/>
      <c r="J220" s="282"/>
      <c r="K220" s="282"/>
      <c r="L220" s="282"/>
      <c r="M220" s="282"/>
      <c r="N220" s="283"/>
      <c r="O220" s="215" t="s">
        <v>97</v>
      </c>
      <c r="P220" s="70">
        <f>D221+F221+H221+J221+L221+N221</f>
        <v>22</v>
      </c>
      <c r="Q220" s="68" t="s">
        <v>80</v>
      </c>
      <c r="R220" s="73" t="s">
        <v>95</v>
      </c>
      <c r="S220" s="73" t="s">
        <v>95</v>
      </c>
      <c r="T220" s="72"/>
      <c r="U220" s="71">
        <f>P220*T220</f>
        <v>0</v>
      </c>
      <c r="V220" s="74"/>
    </row>
    <row r="221" spans="1:22" x14ac:dyDescent="0.2">
      <c r="A221" s="287"/>
      <c r="B221" s="196"/>
      <c r="C221" s="192" t="s">
        <v>81</v>
      </c>
      <c r="D221" s="43">
        <v>1</v>
      </c>
      <c r="E221" s="42" t="s">
        <v>82</v>
      </c>
      <c r="F221" s="43">
        <v>1</v>
      </c>
      <c r="G221" s="42" t="s">
        <v>83</v>
      </c>
      <c r="H221" s="43">
        <v>8</v>
      </c>
      <c r="I221" s="42" t="s">
        <v>84</v>
      </c>
      <c r="J221" s="43">
        <v>10</v>
      </c>
      <c r="K221" s="42" t="s">
        <v>85</v>
      </c>
      <c r="L221" s="43">
        <v>2</v>
      </c>
      <c r="M221" s="42"/>
      <c r="N221" s="193"/>
      <c r="O221" s="43"/>
      <c r="P221" s="14"/>
      <c r="Q221" s="14"/>
      <c r="R221" s="183"/>
      <c r="S221" s="14"/>
      <c r="T221" s="14"/>
      <c r="U221" s="14"/>
    </row>
    <row r="222" spans="1:22" x14ac:dyDescent="0.2">
      <c r="A222" s="287"/>
      <c r="B222" s="195"/>
      <c r="C222" s="274"/>
      <c r="D222" s="275"/>
      <c r="E222" s="275"/>
      <c r="F222" s="275"/>
      <c r="G222" s="275"/>
      <c r="H222" s="275"/>
      <c r="I222" s="275"/>
      <c r="J222" s="275"/>
      <c r="K222" s="275"/>
      <c r="L222" s="275"/>
      <c r="M222" s="275"/>
      <c r="N222" s="276"/>
      <c r="O222" s="211"/>
      <c r="P222" s="14"/>
      <c r="Q222" s="14"/>
      <c r="R222" s="183"/>
      <c r="S222" s="14"/>
      <c r="T222" s="14"/>
      <c r="U222" s="14"/>
    </row>
    <row r="223" spans="1:22" x14ac:dyDescent="0.2">
      <c r="A223" s="287">
        <v>67</v>
      </c>
      <c r="B223" s="196"/>
      <c r="C223" s="268" t="s">
        <v>220</v>
      </c>
      <c r="D223" s="269"/>
      <c r="E223" s="269"/>
      <c r="F223" s="269"/>
      <c r="G223" s="269"/>
      <c r="H223" s="269"/>
      <c r="I223" s="269"/>
      <c r="J223" s="269"/>
      <c r="K223" s="269"/>
      <c r="L223" s="269"/>
      <c r="M223" s="269"/>
      <c r="N223" s="270"/>
      <c r="O223" s="215" t="s">
        <v>97</v>
      </c>
      <c r="P223" s="70">
        <f>D224+F224+H224+J224+L224+N224</f>
        <v>28</v>
      </c>
      <c r="Q223" s="68" t="s">
        <v>100</v>
      </c>
      <c r="R223" s="73" t="s">
        <v>95</v>
      </c>
      <c r="S223" s="73" t="s">
        <v>95</v>
      </c>
      <c r="T223" s="72"/>
      <c r="U223" s="71">
        <f>P223*T223</f>
        <v>0</v>
      </c>
      <c r="V223" s="74"/>
    </row>
    <row r="224" spans="1:22" x14ac:dyDescent="0.2">
      <c r="A224" s="287"/>
      <c r="B224" s="196"/>
      <c r="C224" s="199" t="s">
        <v>81</v>
      </c>
      <c r="D224" s="200">
        <v>6</v>
      </c>
      <c r="E224" s="47" t="s">
        <v>82</v>
      </c>
      <c r="F224" s="200">
        <v>8</v>
      </c>
      <c r="G224" s="47" t="s">
        <v>83</v>
      </c>
      <c r="H224" s="200">
        <v>4</v>
      </c>
      <c r="I224" s="47" t="s">
        <v>84</v>
      </c>
      <c r="J224" s="200">
        <v>7</v>
      </c>
      <c r="K224" s="47" t="s">
        <v>85</v>
      </c>
      <c r="L224" s="200">
        <v>3</v>
      </c>
      <c r="M224" s="47"/>
      <c r="N224" s="193"/>
      <c r="O224" s="43"/>
      <c r="P224" s="14"/>
      <c r="Q224" s="14"/>
      <c r="R224" s="14"/>
      <c r="S224" s="14"/>
      <c r="T224" s="14"/>
      <c r="U224" s="14"/>
    </row>
    <row r="225" spans="1:22" ht="12.75" customHeight="1" x14ac:dyDescent="0.2">
      <c r="A225" s="287"/>
      <c r="B225" s="196"/>
      <c r="C225" s="288"/>
      <c r="D225" s="289"/>
      <c r="E225" s="289"/>
      <c r="F225" s="289"/>
      <c r="G225" s="289"/>
      <c r="H225" s="289"/>
      <c r="I225" s="289"/>
      <c r="J225" s="289"/>
      <c r="K225" s="289"/>
      <c r="L225" s="289"/>
      <c r="M225" s="289"/>
      <c r="N225" s="290"/>
      <c r="O225" s="212"/>
      <c r="P225" s="14"/>
      <c r="Q225" s="14"/>
      <c r="R225" s="14"/>
      <c r="S225" s="14"/>
      <c r="T225" s="14"/>
      <c r="U225" s="14"/>
    </row>
    <row r="227" spans="1:22" ht="15.75" x14ac:dyDescent="0.25">
      <c r="A227" s="49"/>
      <c r="B227" s="49"/>
      <c r="C227" s="50" t="s">
        <v>1</v>
      </c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2"/>
      <c r="O227" s="187"/>
      <c r="P227" s="49"/>
      <c r="Q227" s="49"/>
      <c r="R227" s="49"/>
      <c r="S227" s="49"/>
      <c r="T227" s="49"/>
      <c r="U227" s="53">
        <f>U228+S228</f>
        <v>0</v>
      </c>
      <c r="V227" s="312"/>
    </row>
    <row r="228" spans="1:22" x14ac:dyDescent="0.2">
      <c r="A228" s="54"/>
      <c r="B228" s="54"/>
      <c r="C228" s="60"/>
      <c r="D228" s="60"/>
      <c r="E228" s="55"/>
      <c r="F228" s="55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46">
        <f>SUM(S229:S230)</f>
        <v>0</v>
      </c>
      <c r="T228" s="54"/>
      <c r="U228" s="46">
        <f>SUM(U229:U230)</f>
        <v>0</v>
      </c>
      <c r="V228" s="312"/>
    </row>
    <row r="229" spans="1:22" x14ac:dyDescent="0.2">
      <c r="A229" s="220">
        <v>68</v>
      </c>
      <c r="B229" s="74"/>
      <c r="C229" s="268" t="s">
        <v>213</v>
      </c>
      <c r="D229" s="269"/>
      <c r="E229" s="269"/>
      <c r="F229" s="269"/>
      <c r="G229" s="269"/>
      <c r="H229" s="269"/>
      <c r="I229" s="269"/>
      <c r="J229" s="269"/>
      <c r="K229" s="269"/>
      <c r="L229" s="269"/>
      <c r="M229" s="269"/>
      <c r="N229" s="270"/>
      <c r="O229" s="215" t="s">
        <v>97</v>
      </c>
      <c r="P229" s="70">
        <v>20</v>
      </c>
      <c r="Q229" s="68" t="s">
        <v>94</v>
      </c>
      <c r="R229" s="73" t="s">
        <v>95</v>
      </c>
      <c r="S229" s="73" t="s">
        <v>95</v>
      </c>
      <c r="T229" s="72"/>
      <c r="U229" s="71">
        <f>P229*T229</f>
        <v>0</v>
      </c>
      <c r="V229" s="310"/>
    </row>
    <row r="230" spans="1:22" x14ac:dyDescent="0.2">
      <c r="A230" s="219">
        <v>69</v>
      </c>
      <c r="B230" s="74"/>
      <c r="C230" s="268" t="s">
        <v>5</v>
      </c>
      <c r="D230" s="269"/>
      <c r="E230" s="269"/>
      <c r="F230" s="269"/>
      <c r="G230" s="269"/>
      <c r="H230" s="269"/>
      <c r="I230" s="269"/>
      <c r="J230" s="269"/>
      <c r="K230" s="269"/>
      <c r="L230" s="269"/>
      <c r="M230" s="269"/>
      <c r="N230" s="270"/>
      <c r="O230" s="215" t="s">
        <v>97</v>
      </c>
      <c r="P230" s="70">
        <v>16</v>
      </c>
      <c r="Q230" s="68" t="s">
        <v>94</v>
      </c>
      <c r="R230" s="73" t="s">
        <v>95</v>
      </c>
      <c r="S230" s="73" t="s">
        <v>95</v>
      </c>
      <c r="T230" s="72"/>
      <c r="U230" s="71">
        <f>P230*T230</f>
        <v>0</v>
      </c>
      <c r="V230" s="311"/>
    </row>
  </sheetData>
  <sheetProtection algorithmName="SHA-512" hashValue="s1o+WHKMD2Pf98AoRfQz/fyVM8V+J8l1jhLW6RphqzbYnQ95/mbKd8E2fjetJvMVAQpLPN6LX4yvRwEtiMiOyQ==" saltValue="Vclusgy006TGB3wxJ6dhmQ==" spinCount="100000" sheet="1" objects="1" scenarios="1"/>
  <protectedRanges>
    <protectedRange sqref="R1:R1048576 T1:T1048576 V1:V1048576" name="Oblast1"/>
  </protectedRanges>
  <mergeCells count="214">
    <mergeCell ref="E13:N13"/>
    <mergeCell ref="A10:V10"/>
    <mergeCell ref="A11:V11"/>
    <mergeCell ref="A12:V12"/>
    <mergeCell ref="A16:A18"/>
    <mergeCell ref="C16:N16"/>
    <mergeCell ref="C18:N18"/>
    <mergeCell ref="C97:N97"/>
    <mergeCell ref="C99:N99"/>
    <mergeCell ref="C229:N229"/>
    <mergeCell ref="C230:N230"/>
    <mergeCell ref="A178:A180"/>
    <mergeCell ref="C178:N178"/>
    <mergeCell ref="C180:N180"/>
    <mergeCell ref="A211:A213"/>
    <mergeCell ref="C211:N211"/>
    <mergeCell ref="C213:N213"/>
    <mergeCell ref="A181:A183"/>
    <mergeCell ref="C181:N181"/>
    <mergeCell ref="C183:N183"/>
    <mergeCell ref="A184:A186"/>
    <mergeCell ref="C184:N184"/>
    <mergeCell ref="C186:N186"/>
    <mergeCell ref="A187:A189"/>
    <mergeCell ref="C187:N187"/>
    <mergeCell ref="A199:A201"/>
    <mergeCell ref="C199:N199"/>
    <mergeCell ref="C201:N201"/>
    <mergeCell ref="A157:A159"/>
    <mergeCell ref="A103:A105"/>
    <mergeCell ref="C103:N103"/>
    <mergeCell ref="R5:S5"/>
    <mergeCell ref="A6:A8"/>
    <mergeCell ref="C6:N6"/>
    <mergeCell ref="C8:N8"/>
    <mergeCell ref="E9:N9"/>
    <mergeCell ref="A37:A39"/>
    <mergeCell ref="A154:A156"/>
    <mergeCell ref="C154:N154"/>
    <mergeCell ref="C156:N156"/>
    <mergeCell ref="A40:A42"/>
    <mergeCell ref="C40:N40"/>
    <mergeCell ref="C42:N42"/>
    <mergeCell ref="A52:A54"/>
    <mergeCell ref="C52:N52"/>
    <mergeCell ref="C54:N54"/>
    <mergeCell ref="A61:A63"/>
    <mergeCell ref="A91:A93"/>
    <mergeCell ref="C94:N94"/>
    <mergeCell ref="C96:N96"/>
    <mergeCell ref="A97:A99"/>
    <mergeCell ref="C91:N91"/>
    <mergeCell ref="C93:N93"/>
    <mergeCell ref="A94:A96"/>
    <mergeCell ref="A70:A72"/>
    <mergeCell ref="E2:N2"/>
    <mergeCell ref="E3:N3"/>
    <mergeCell ref="E4:N4"/>
    <mergeCell ref="A67:A69"/>
    <mergeCell ref="C37:N37"/>
    <mergeCell ref="C39:N39"/>
    <mergeCell ref="A25:A27"/>
    <mergeCell ref="C25:N25"/>
    <mergeCell ref="C27:N27"/>
    <mergeCell ref="A28:A30"/>
    <mergeCell ref="C28:N28"/>
    <mergeCell ref="C30:N30"/>
    <mergeCell ref="A22:A24"/>
    <mergeCell ref="C22:N22"/>
    <mergeCell ref="C24:N24"/>
    <mergeCell ref="A19:A21"/>
    <mergeCell ref="C19:N19"/>
    <mergeCell ref="C21:N21"/>
    <mergeCell ref="C73:N73"/>
    <mergeCell ref="C75:N75"/>
    <mergeCell ref="A88:A90"/>
    <mergeCell ref="C88:N88"/>
    <mergeCell ref="C90:N90"/>
    <mergeCell ref="A85:A87"/>
    <mergeCell ref="C85:N85"/>
    <mergeCell ref="C87:N87"/>
    <mergeCell ref="A76:A78"/>
    <mergeCell ref="C76:N76"/>
    <mergeCell ref="C78:N78"/>
    <mergeCell ref="A79:A81"/>
    <mergeCell ref="C79:N79"/>
    <mergeCell ref="C81:N81"/>
    <mergeCell ref="A82:A84"/>
    <mergeCell ref="C82:N82"/>
    <mergeCell ref="C84:N84"/>
    <mergeCell ref="A34:A36"/>
    <mergeCell ref="C34:N34"/>
    <mergeCell ref="C36:N36"/>
    <mergeCell ref="A31:A33"/>
    <mergeCell ref="C31:N31"/>
    <mergeCell ref="C33:N33"/>
    <mergeCell ref="C105:N105"/>
    <mergeCell ref="A106:A108"/>
    <mergeCell ref="C106:N106"/>
    <mergeCell ref="C108:N108"/>
    <mergeCell ref="A100:A102"/>
    <mergeCell ref="C100:N100"/>
    <mergeCell ref="C102:N102"/>
    <mergeCell ref="A64:A66"/>
    <mergeCell ref="A58:A60"/>
    <mergeCell ref="C58:N58"/>
    <mergeCell ref="C60:N60"/>
    <mergeCell ref="A55:A57"/>
    <mergeCell ref="C55:N55"/>
    <mergeCell ref="C57:N57"/>
    <mergeCell ref="A43:A45"/>
    <mergeCell ref="C43:N43"/>
    <mergeCell ref="C45:N45"/>
    <mergeCell ref="A46:A48"/>
    <mergeCell ref="A109:A111"/>
    <mergeCell ref="C109:N109"/>
    <mergeCell ref="C111:N111"/>
    <mergeCell ref="A112:A114"/>
    <mergeCell ref="C112:N112"/>
    <mergeCell ref="C114:N114"/>
    <mergeCell ref="A220:A222"/>
    <mergeCell ref="C220:N220"/>
    <mergeCell ref="C222:N222"/>
    <mergeCell ref="C135:N135"/>
    <mergeCell ref="A136:A138"/>
    <mergeCell ref="C136:N136"/>
    <mergeCell ref="C138:N138"/>
    <mergeCell ref="A139:A141"/>
    <mergeCell ref="C139:N139"/>
    <mergeCell ref="C141:N141"/>
    <mergeCell ref="A115:A117"/>
    <mergeCell ref="C115:N115"/>
    <mergeCell ref="C117:N117"/>
    <mergeCell ref="A130:A132"/>
    <mergeCell ref="C130:N130"/>
    <mergeCell ref="C132:N132"/>
    <mergeCell ref="A217:A219"/>
    <mergeCell ref="C217:N217"/>
    <mergeCell ref="A196:A198"/>
    <mergeCell ref="C196:N196"/>
    <mergeCell ref="C198:N198"/>
    <mergeCell ref="C189:N189"/>
    <mergeCell ref="A175:A177"/>
    <mergeCell ref="C175:N175"/>
    <mergeCell ref="C177:N177"/>
    <mergeCell ref="A193:A195"/>
    <mergeCell ref="C193:N193"/>
    <mergeCell ref="C195:N195"/>
    <mergeCell ref="A190:A192"/>
    <mergeCell ref="C190:N190"/>
    <mergeCell ref="C192:N192"/>
    <mergeCell ref="A124:A126"/>
    <mergeCell ref="C124:N124"/>
    <mergeCell ref="C126:N126"/>
    <mergeCell ref="A127:A129"/>
    <mergeCell ref="C127:N127"/>
    <mergeCell ref="C129:N129"/>
    <mergeCell ref="A118:A120"/>
    <mergeCell ref="C118:N118"/>
    <mergeCell ref="C120:N120"/>
    <mergeCell ref="A121:A123"/>
    <mergeCell ref="C121:N121"/>
    <mergeCell ref="C123:N123"/>
    <mergeCell ref="A142:A144"/>
    <mergeCell ref="C142:N142"/>
    <mergeCell ref="C144:N144"/>
    <mergeCell ref="A133:A135"/>
    <mergeCell ref="C133:N133"/>
    <mergeCell ref="A166:A168"/>
    <mergeCell ref="C166:N166"/>
    <mergeCell ref="C168:N168"/>
    <mergeCell ref="A172:A174"/>
    <mergeCell ref="C172:N172"/>
    <mergeCell ref="A145:A147"/>
    <mergeCell ref="C145:N145"/>
    <mergeCell ref="C147:N147"/>
    <mergeCell ref="A148:A150"/>
    <mergeCell ref="C148:N148"/>
    <mergeCell ref="C150:N150"/>
    <mergeCell ref="A169:A171"/>
    <mergeCell ref="C169:N169"/>
    <mergeCell ref="C171:N171"/>
    <mergeCell ref="A160:A162"/>
    <mergeCell ref="C160:N160"/>
    <mergeCell ref="C162:N162"/>
    <mergeCell ref="C157:N157"/>
    <mergeCell ref="C159:N159"/>
    <mergeCell ref="A202:A204"/>
    <mergeCell ref="C202:N202"/>
    <mergeCell ref="C204:N204"/>
    <mergeCell ref="A214:A216"/>
    <mergeCell ref="C214:N214"/>
    <mergeCell ref="C216:N216"/>
    <mergeCell ref="A223:A225"/>
    <mergeCell ref="C223:N223"/>
    <mergeCell ref="C225:N225"/>
    <mergeCell ref="C219:N219"/>
    <mergeCell ref="A205:A207"/>
    <mergeCell ref="C205:N205"/>
    <mergeCell ref="C207:N207"/>
    <mergeCell ref="C70:N70"/>
    <mergeCell ref="C72:N72"/>
    <mergeCell ref="A73:A75"/>
    <mergeCell ref="C64:N64"/>
    <mergeCell ref="C66:N66"/>
    <mergeCell ref="C46:N46"/>
    <mergeCell ref="C48:N48"/>
    <mergeCell ref="A49:A51"/>
    <mergeCell ref="C49:N49"/>
    <mergeCell ref="C51:N51"/>
    <mergeCell ref="C67:N67"/>
    <mergeCell ref="C69:N69"/>
    <mergeCell ref="C61:N61"/>
    <mergeCell ref="C63:N63"/>
  </mergeCells>
  <pageMargins left="0.70866141732283472" right="0.70866141732283472" top="0.78740157480314965" bottom="0.78740157480314965" header="0.31496062992125984" footer="0.31496062992125984"/>
  <pageSetup paperSize="9" scale="61" fitToHeight="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93"/>
  <sheetViews>
    <sheetView view="pageBreakPreview" zoomScaleNormal="100" zoomScaleSheetLayoutView="100" workbookViewId="0"/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25.7109375" customWidth="1"/>
  </cols>
  <sheetData>
    <row r="1" spans="1:22" ht="28.5" customHeight="1" x14ac:dyDescent="0.2">
      <c r="C1" s="67" t="str">
        <f>'Krycí list'!A1</f>
        <v>OCENĚNÝ POLOŽKOVÝ SOUPIS PRACÍ S VÝKAZEM VÝMĚR</v>
      </c>
    </row>
    <row r="2" spans="1:22" ht="15.75" x14ac:dyDescent="0.25">
      <c r="C2" s="61" t="s">
        <v>98</v>
      </c>
      <c r="D2" s="62"/>
      <c r="E2" s="296" t="str">
        <f>'Krycí list'!C7</f>
        <v>ÚSTAV BIOLOGIE A VOLNĚ ŽIJÍCÍCH ZVÍŘAT</v>
      </c>
      <c r="F2" s="297"/>
      <c r="G2" s="297"/>
      <c r="H2" s="297"/>
      <c r="I2" s="297"/>
      <c r="J2" s="297"/>
      <c r="K2" s="297"/>
      <c r="L2" s="297"/>
      <c r="M2" s="297"/>
      <c r="N2" s="298"/>
      <c r="O2" s="225"/>
    </row>
    <row r="3" spans="1:22" ht="15.75" x14ac:dyDescent="0.25">
      <c r="C3" s="63" t="s">
        <v>99</v>
      </c>
      <c r="D3" s="64"/>
      <c r="E3" s="296" t="str">
        <f>'Krycí list'!C5</f>
        <v>SO 001 - OBJEKT 31</v>
      </c>
      <c r="F3" s="297"/>
      <c r="G3" s="297"/>
      <c r="H3" s="297"/>
      <c r="I3" s="297"/>
      <c r="J3" s="297"/>
      <c r="K3" s="297"/>
      <c r="L3" s="297"/>
      <c r="M3" s="297"/>
      <c r="N3" s="298"/>
      <c r="O3" s="225"/>
    </row>
    <row r="4" spans="1:22" ht="15.75" x14ac:dyDescent="0.25">
      <c r="C4" s="65" t="s">
        <v>96</v>
      </c>
      <c r="D4" s="66"/>
      <c r="E4" s="299" t="s">
        <v>117</v>
      </c>
      <c r="F4" s="300"/>
      <c r="G4" s="300"/>
      <c r="H4" s="300"/>
      <c r="I4" s="300"/>
      <c r="J4" s="300"/>
      <c r="K4" s="300"/>
      <c r="L4" s="300"/>
      <c r="M4" s="300"/>
      <c r="N4" s="301"/>
      <c r="O4" s="225"/>
    </row>
    <row r="5" spans="1:22" ht="15.75" customHeight="1" x14ac:dyDescent="0.2">
      <c r="R5" s="302"/>
      <c r="S5" s="302"/>
      <c r="T5" s="226"/>
      <c r="U5" s="226"/>
    </row>
    <row r="6" spans="1:22" x14ac:dyDescent="0.2">
      <c r="A6" s="303" t="s">
        <v>104</v>
      </c>
      <c r="B6" s="47" t="s">
        <v>0</v>
      </c>
      <c r="C6" s="268" t="s">
        <v>103</v>
      </c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70"/>
      <c r="O6" s="222" t="s">
        <v>108</v>
      </c>
      <c r="P6" s="68" t="s">
        <v>91</v>
      </c>
      <c r="Q6" s="68" t="s">
        <v>86</v>
      </c>
      <c r="R6" s="69" t="s">
        <v>87</v>
      </c>
      <c r="S6" s="69" t="s">
        <v>88</v>
      </c>
      <c r="T6" s="69" t="s">
        <v>89</v>
      </c>
      <c r="U6" s="76" t="s">
        <v>90</v>
      </c>
      <c r="V6" s="74" t="s">
        <v>259</v>
      </c>
    </row>
    <row r="7" spans="1:22" x14ac:dyDescent="0.2">
      <c r="A7" s="278"/>
      <c r="B7" s="197" t="s">
        <v>101</v>
      </c>
      <c r="C7" s="76" t="s">
        <v>102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75"/>
      <c r="O7" s="14"/>
    </row>
    <row r="8" spans="1:22" x14ac:dyDescent="0.2">
      <c r="A8" s="279"/>
      <c r="B8" s="194"/>
      <c r="C8" s="304" t="s">
        <v>105</v>
      </c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6"/>
      <c r="O8" s="209"/>
    </row>
    <row r="9" spans="1:22" s="48" customFormat="1" ht="15" x14ac:dyDescent="0.2">
      <c r="A9" s="321"/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</row>
    <row r="10" spans="1:22" s="48" customFormat="1" ht="31.5" customHeight="1" x14ac:dyDescent="0.25">
      <c r="A10" s="318" t="s">
        <v>262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9"/>
      <c r="T10" s="320"/>
      <c r="U10" s="320"/>
      <c r="V10" s="320"/>
    </row>
    <row r="11" spans="1:22" s="48" customFormat="1" ht="15.75" x14ac:dyDescent="0.25">
      <c r="A11" s="318" t="s">
        <v>260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  <c r="P11" s="318"/>
      <c r="Q11" s="318"/>
      <c r="R11" s="318"/>
      <c r="S11" s="319"/>
      <c r="T11" s="320"/>
      <c r="U11" s="320"/>
      <c r="V11" s="320"/>
    </row>
    <row r="12" spans="1:22" s="48" customFormat="1" ht="15.75" x14ac:dyDescent="0.25">
      <c r="A12" s="318" t="s">
        <v>261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9"/>
      <c r="T12" s="320"/>
      <c r="U12" s="320"/>
      <c r="V12" s="320"/>
    </row>
    <row r="13" spans="1:22" s="48" customFormat="1" ht="15" x14ac:dyDescent="0.2">
      <c r="A13" s="321"/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</row>
    <row r="14" spans="1:22" ht="15.75" x14ac:dyDescent="0.25">
      <c r="A14" s="49"/>
      <c r="B14" s="49"/>
      <c r="C14" s="50" t="s">
        <v>3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2"/>
      <c r="O14" s="187"/>
      <c r="P14" s="49"/>
      <c r="Q14" s="49"/>
      <c r="R14" s="49"/>
      <c r="S14" s="49"/>
      <c r="T14" s="49"/>
      <c r="U14" s="53">
        <f>S15+U15</f>
        <v>0</v>
      </c>
      <c r="V14" s="312"/>
    </row>
    <row r="15" spans="1:22" ht="15" x14ac:dyDescent="0.2">
      <c r="A15" s="49"/>
      <c r="B15" s="49"/>
      <c r="C15" s="198"/>
      <c r="D15" s="198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49"/>
      <c r="Q15" s="49"/>
      <c r="R15" s="49"/>
      <c r="S15" s="46">
        <f>SUM(S16:S65)</f>
        <v>0</v>
      </c>
      <c r="T15" s="49"/>
      <c r="U15" s="46">
        <f>SUM(U16:U65)</f>
        <v>0</v>
      </c>
      <c r="V15" s="312"/>
    </row>
    <row r="16" spans="1:22" x14ac:dyDescent="0.2">
      <c r="A16" s="78"/>
      <c r="B16" s="14"/>
      <c r="C16" s="208" t="s">
        <v>106</v>
      </c>
      <c r="D16" s="43"/>
      <c r="E16" s="42"/>
      <c r="F16" s="43"/>
      <c r="G16" s="42"/>
      <c r="H16" s="43"/>
      <c r="I16" s="42"/>
      <c r="J16" s="43"/>
      <c r="K16" s="42"/>
      <c r="L16" s="43"/>
      <c r="M16" s="42"/>
      <c r="N16" s="43"/>
      <c r="O16" s="43"/>
      <c r="P16" s="14"/>
      <c r="Q16" s="14"/>
      <c r="R16" s="14"/>
      <c r="S16" s="14"/>
      <c r="T16" s="14"/>
      <c r="U16" s="14"/>
    </row>
    <row r="17" spans="1:22" x14ac:dyDescent="0.2">
      <c r="A17" s="277">
        <v>1</v>
      </c>
      <c r="B17" s="191"/>
      <c r="C17" s="313" t="s">
        <v>119</v>
      </c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5"/>
      <c r="O17" s="215" t="s">
        <v>97</v>
      </c>
      <c r="P17" s="70">
        <f>D18+F18+H18+J18+L18+N18</f>
        <v>1</v>
      </c>
      <c r="Q17" s="68" t="s">
        <v>80</v>
      </c>
      <c r="R17" s="80"/>
      <c r="S17" s="71">
        <f>P17*R17</f>
        <v>0</v>
      </c>
      <c r="T17" s="72"/>
      <c r="U17" s="71">
        <f>P17*T17</f>
        <v>0</v>
      </c>
      <c r="V17" s="316"/>
    </row>
    <row r="18" spans="1:22" x14ac:dyDescent="0.2">
      <c r="A18" s="278"/>
      <c r="B18" s="196"/>
      <c r="C18" s="192" t="s">
        <v>81</v>
      </c>
      <c r="D18" s="43">
        <v>0</v>
      </c>
      <c r="E18" s="42" t="s">
        <v>82</v>
      </c>
      <c r="F18" s="43">
        <v>0</v>
      </c>
      <c r="G18" s="42" t="s">
        <v>83</v>
      </c>
      <c r="H18" s="43">
        <v>0</v>
      </c>
      <c r="I18" s="42" t="s">
        <v>84</v>
      </c>
      <c r="J18" s="43">
        <v>0</v>
      </c>
      <c r="K18" s="42" t="s">
        <v>85</v>
      </c>
      <c r="L18" s="43">
        <v>1</v>
      </c>
      <c r="M18" s="42"/>
      <c r="N18" s="193"/>
      <c r="O18" s="43"/>
      <c r="P18" s="14"/>
      <c r="Q18" s="14"/>
      <c r="R18" s="183"/>
      <c r="S18" s="14"/>
      <c r="T18" s="14"/>
      <c r="U18" s="14"/>
    </row>
    <row r="19" spans="1:22" x14ac:dyDescent="0.2">
      <c r="A19" s="279"/>
      <c r="B19" s="195"/>
      <c r="C19" s="274"/>
      <c r="D19" s="275"/>
      <c r="E19" s="275"/>
      <c r="F19" s="275"/>
      <c r="G19" s="275"/>
      <c r="H19" s="275"/>
      <c r="I19" s="275"/>
      <c r="J19" s="275"/>
      <c r="K19" s="275"/>
      <c r="L19" s="275"/>
      <c r="M19" s="275"/>
      <c r="N19" s="276"/>
      <c r="O19" s="211"/>
      <c r="P19" s="14"/>
      <c r="Q19" s="14"/>
      <c r="R19" s="183"/>
      <c r="S19" s="14"/>
      <c r="T19" s="14"/>
      <c r="U19" s="14"/>
    </row>
    <row r="20" spans="1:22" x14ac:dyDescent="0.2">
      <c r="A20" s="277">
        <v>2</v>
      </c>
      <c r="B20" s="191"/>
      <c r="C20" s="313" t="s">
        <v>120</v>
      </c>
      <c r="D20" s="314"/>
      <c r="E20" s="314"/>
      <c r="F20" s="314"/>
      <c r="G20" s="314"/>
      <c r="H20" s="314"/>
      <c r="I20" s="314"/>
      <c r="J20" s="314"/>
      <c r="K20" s="314"/>
      <c r="L20" s="314"/>
      <c r="M20" s="314"/>
      <c r="N20" s="315"/>
      <c r="O20" s="215" t="s">
        <v>97</v>
      </c>
      <c r="P20" s="70">
        <f>D21+F21+H21+J21+L21+N21</f>
        <v>1</v>
      </c>
      <c r="Q20" s="68" t="s">
        <v>80</v>
      </c>
      <c r="R20" s="80"/>
      <c r="S20" s="71">
        <f>P20*R20</f>
        <v>0</v>
      </c>
      <c r="T20" s="72"/>
      <c r="U20" s="71">
        <f>P20*T20</f>
        <v>0</v>
      </c>
      <c r="V20" s="316"/>
    </row>
    <row r="21" spans="1:22" x14ac:dyDescent="0.2">
      <c r="A21" s="278"/>
      <c r="B21" s="196"/>
      <c r="C21" s="192" t="s">
        <v>81</v>
      </c>
      <c r="D21" s="43">
        <v>0</v>
      </c>
      <c r="E21" s="42" t="s">
        <v>82</v>
      </c>
      <c r="F21" s="43">
        <v>0</v>
      </c>
      <c r="G21" s="42" t="s">
        <v>83</v>
      </c>
      <c r="H21" s="43">
        <v>0</v>
      </c>
      <c r="I21" s="42" t="s">
        <v>84</v>
      </c>
      <c r="J21" s="43">
        <v>0</v>
      </c>
      <c r="K21" s="42" t="s">
        <v>85</v>
      </c>
      <c r="L21" s="43">
        <v>1</v>
      </c>
      <c r="M21" s="42"/>
      <c r="N21" s="193"/>
      <c r="O21" s="43"/>
      <c r="P21" s="14"/>
      <c r="Q21" s="14"/>
      <c r="R21" s="183"/>
      <c r="S21" s="14"/>
      <c r="T21" s="14"/>
      <c r="U21" s="14"/>
    </row>
    <row r="22" spans="1:22" x14ac:dyDescent="0.2">
      <c r="A22" s="279"/>
      <c r="B22" s="195"/>
      <c r="C22" s="274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6"/>
      <c r="O22" s="211"/>
      <c r="P22" s="14"/>
      <c r="Q22" s="14"/>
      <c r="R22" s="183"/>
      <c r="S22" s="14"/>
      <c r="T22" s="14"/>
      <c r="U22" s="14"/>
    </row>
    <row r="23" spans="1:22" x14ac:dyDescent="0.2">
      <c r="A23" s="277">
        <v>3</v>
      </c>
      <c r="B23" s="191"/>
      <c r="C23" s="313" t="s">
        <v>121</v>
      </c>
      <c r="D23" s="314"/>
      <c r="E23" s="314"/>
      <c r="F23" s="314"/>
      <c r="G23" s="314"/>
      <c r="H23" s="314"/>
      <c r="I23" s="314"/>
      <c r="J23" s="314"/>
      <c r="K23" s="314"/>
      <c r="L23" s="314"/>
      <c r="M23" s="314"/>
      <c r="N23" s="315"/>
      <c r="O23" s="215" t="s">
        <v>97</v>
      </c>
      <c r="P23" s="70">
        <f>D24+F24+H24+J24+L24+N24</f>
        <v>11</v>
      </c>
      <c r="Q23" s="68" t="s">
        <v>80</v>
      </c>
      <c r="R23" s="80"/>
      <c r="S23" s="71">
        <f>P23*R23</f>
        <v>0</v>
      </c>
      <c r="T23" s="72"/>
      <c r="U23" s="71">
        <f>P23*T23</f>
        <v>0</v>
      </c>
      <c r="V23" s="316"/>
    </row>
    <row r="24" spans="1:22" x14ac:dyDescent="0.2">
      <c r="A24" s="278"/>
      <c r="B24" s="196"/>
      <c r="C24" s="192" t="s">
        <v>81</v>
      </c>
      <c r="D24" s="43">
        <v>0</v>
      </c>
      <c r="E24" s="42" t="s">
        <v>82</v>
      </c>
      <c r="F24" s="43">
        <v>6</v>
      </c>
      <c r="G24" s="42" t="s">
        <v>83</v>
      </c>
      <c r="H24" s="43">
        <v>2</v>
      </c>
      <c r="I24" s="42" t="s">
        <v>84</v>
      </c>
      <c r="J24" s="43">
        <v>2</v>
      </c>
      <c r="K24" s="42" t="s">
        <v>85</v>
      </c>
      <c r="L24" s="43">
        <v>1</v>
      </c>
      <c r="M24" s="42"/>
      <c r="N24" s="193"/>
      <c r="O24" s="43"/>
      <c r="P24" s="14"/>
      <c r="Q24" s="14"/>
      <c r="R24" s="183"/>
      <c r="S24" s="14"/>
      <c r="T24" s="14"/>
      <c r="U24" s="14"/>
    </row>
    <row r="25" spans="1:22" x14ac:dyDescent="0.2">
      <c r="A25" s="279"/>
      <c r="B25" s="195"/>
      <c r="C25" s="274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6"/>
      <c r="O25" s="211"/>
      <c r="P25" s="14"/>
      <c r="Q25" s="14"/>
      <c r="R25" s="183"/>
      <c r="S25" s="14"/>
      <c r="T25" s="14"/>
      <c r="U25" s="14"/>
    </row>
    <row r="26" spans="1:22" x14ac:dyDescent="0.2">
      <c r="A26" s="277">
        <v>4</v>
      </c>
      <c r="B26" s="191"/>
      <c r="C26" s="313" t="s">
        <v>122</v>
      </c>
      <c r="D26" s="314"/>
      <c r="E26" s="314"/>
      <c r="F26" s="314"/>
      <c r="G26" s="314"/>
      <c r="H26" s="314"/>
      <c r="I26" s="314"/>
      <c r="J26" s="314"/>
      <c r="K26" s="314"/>
      <c r="L26" s="314"/>
      <c r="M26" s="314"/>
      <c r="N26" s="315"/>
      <c r="O26" s="215" t="s">
        <v>97</v>
      </c>
      <c r="P26" s="70">
        <f>D27+F27+H27+J27+L27+N27</f>
        <v>11</v>
      </c>
      <c r="Q26" s="68" t="s">
        <v>80</v>
      </c>
      <c r="R26" s="80"/>
      <c r="S26" s="71">
        <f>P26*R26</f>
        <v>0</v>
      </c>
      <c r="T26" s="72"/>
      <c r="U26" s="71">
        <f>P26*T26</f>
        <v>0</v>
      </c>
      <c r="V26" s="316"/>
    </row>
    <row r="27" spans="1:22" x14ac:dyDescent="0.2">
      <c r="A27" s="278"/>
      <c r="B27" s="196"/>
      <c r="C27" s="192" t="s">
        <v>81</v>
      </c>
      <c r="D27" s="43">
        <v>0</v>
      </c>
      <c r="E27" s="42" t="s">
        <v>82</v>
      </c>
      <c r="F27" s="43">
        <v>6</v>
      </c>
      <c r="G27" s="42" t="s">
        <v>83</v>
      </c>
      <c r="H27" s="43">
        <v>2</v>
      </c>
      <c r="I27" s="42" t="s">
        <v>84</v>
      </c>
      <c r="J27" s="43">
        <v>2</v>
      </c>
      <c r="K27" s="42" t="s">
        <v>85</v>
      </c>
      <c r="L27" s="43">
        <v>1</v>
      </c>
      <c r="M27" s="42"/>
      <c r="N27" s="193"/>
      <c r="O27" s="43"/>
      <c r="P27" s="14"/>
      <c r="Q27" s="14"/>
      <c r="R27" s="183"/>
      <c r="S27" s="14"/>
      <c r="T27" s="14"/>
      <c r="U27" s="14"/>
    </row>
    <row r="28" spans="1:22" x14ac:dyDescent="0.2">
      <c r="A28" s="279"/>
      <c r="B28" s="195"/>
      <c r="C28" s="274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6"/>
      <c r="O28" s="211"/>
      <c r="P28" s="14"/>
      <c r="Q28" s="14"/>
      <c r="R28" s="183"/>
      <c r="S28" s="14"/>
      <c r="T28" s="14"/>
      <c r="U28" s="14"/>
    </row>
    <row r="29" spans="1:22" x14ac:dyDescent="0.2">
      <c r="A29" s="277">
        <v>5</v>
      </c>
      <c r="B29" s="191"/>
      <c r="C29" s="313" t="s">
        <v>123</v>
      </c>
      <c r="D29" s="314"/>
      <c r="E29" s="314"/>
      <c r="F29" s="314"/>
      <c r="G29" s="314"/>
      <c r="H29" s="314"/>
      <c r="I29" s="314"/>
      <c r="J29" s="314"/>
      <c r="K29" s="314"/>
      <c r="L29" s="314"/>
      <c r="M29" s="314"/>
      <c r="N29" s="315"/>
      <c r="O29" s="215" t="s">
        <v>97</v>
      </c>
      <c r="P29" s="70">
        <f>D30+F30+H30+J30+L30+N30</f>
        <v>11</v>
      </c>
      <c r="Q29" s="68" t="s">
        <v>80</v>
      </c>
      <c r="R29" s="80"/>
      <c r="S29" s="71">
        <f>P29*R29</f>
        <v>0</v>
      </c>
      <c r="T29" s="72"/>
      <c r="U29" s="71">
        <f>P29*T29</f>
        <v>0</v>
      </c>
      <c r="V29" s="316"/>
    </row>
    <row r="30" spans="1:22" x14ac:dyDescent="0.2">
      <c r="A30" s="278"/>
      <c r="B30" s="196"/>
      <c r="C30" s="192" t="s">
        <v>81</v>
      </c>
      <c r="D30" s="43">
        <v>0</v>
      </c>
      <c r="E30" s="42" t="s">
        <v>82</v>
      </c>
      <c r="F30" s="43">
        <v>6</v>
      </c>
      <c r="G30" s="42" t="s">
        <v>83</v>
      </c>
      <c r="H30" s="43">
        <v>2</v>
      </c>
      <c r="I30" s="42" t="s">
        <v>84</v>
      </c>
      <c r="J30" s="43">
        <v>2</v>
      </c>
      <c r="K30" s="42" t="s">
        <v>85</v>
      </c>
      <c r="L30" s="43">
        <v>1</v>
      </c>
      <c r="M30" s="42"/>
      <c r="N30" s="193"/>
      <c r="O30" s="43"/>
      <c r="P30" s="14"/>
      <c r="Q30" s="14"/>
      <c r="R30" s="183"/>
      <c r="S30" s="14"/>
      <c r="T30" s="14"/>
      <c r="U30" s="14"/>
    </row>
    <row r="31" spans="1:22" x14ac:dyDescent="0.2">
      <c r="A31" s="279"/>
      <c r="B31" s="195"/>
      <c r="C31" s="274"/>
      <c r="D31" s="275"/>
      <c r="E31" s="275"/>
      <c r="F31" s="275"/>
      <c r="G31" s="275"/>
      <c r="H31" s="275"/>
      <c r="I31" s="275"/>
      <c r="J31" s="275"/>
      <c r="K31" s="275"/>
      <c r="L31" s="275"/>
      <c r="M31" s="275"/>
      <c r="N31" s="276"/>
      <c r="O31" s="211"/>
      <c r="P31" s="14"/>
      <c r="Q31" s="14"/>
      <c r="R31" s="183"/>
      <c r="S31" s="14"/>
      <c r="T31" s="14"/>
      <c r="U31" s="14"/>
    </row>
    <row r="32" spans="1:22" x14ac:dyDescent="0.2">
      <c r="A32" s="277">
        <v>6</v>
      </c>
      <c r="B32" s="191"/>
      <c r="C32" s="271" t="s">
        <v>124</v>
      </c>
      <c r="D32" s="272"/>
      <c r="E32" s="272"/>
      <c r="F32" s="272"/>
      <c r="G32" s="272"/>
      <c r="H32" s="272"/>
      <c r="I32" s="272"/>
      <c r="J32" s="272"/>
      <c r="K32" s="272"/>
      <c r="L32" s="272"/>
      <c r="M32" s="272"/>
      <c r="N32" s="273"/>
      <c r="O32" s="215" t="s">
        <v>97</v>
      </c>
      <c r="P32" s="70">
        <f>D33+F33+H33+J33+L33+N33</f>
        <v>2</v>
      </c>
      <c r="Q32" s="68" t="s">
        <v>80</v>
      </c>
      <c r="R32" s="80"/>
      <c r="S32" s="71">
        <f>P32*R32</f>
        <v>0</v>
      </c>
      <c r="T32" s="72"/>
      <c r="U32" s="71">
        <f>P32*T32</f>
        <v>0</v>
      </c>
      <c r="V32" s="74"/>
    </row>
    <row r="33" spans="1:22" x14ac:dyDescent="0.2">
      <c r="A33" s="278"/>
      <c r="B33" s="196"/>
      <c r="C33" s="232" t="s">
        <v>81</v>
      </c>
      <c r="D33" s="233">
        <v>0</v>
      </c>
      <c r="E33" s="77" t="s">
        <v>82</v>
      </c>
      <c r="F33" s="233">
        <v>0</v>
      </c>
      <c r="G33" s="77" t="s">
        <v>83</v>
      </c>
      <c r="H33" s="233">
        <v>0</v>
      </c>
      <c r="I33" s="77" t="s">
        <v>84</v>
      </c>
      <c r="J33" s="233">
        <v>0</v>
      </c>
      <c r="K33" s="77" t="s">
        <v>85</v>
      </c>
      <c r="L33" s="233">
        <v>2</v>
      </c>
      <c r="M33" s="77"/>
      <c r="N33" s="234"/>
      <c r="O33" s="43"/>
      <c r="P33" s="14"/>
      <c r="Q33" s="14"/>
      <c r="R33" s="183"/>
      <c r="S33" s="14"/>
      <c r="T33" s="14"/>
      <c r="U33" s="14"/>
    </row>
    <row r="34" spans="1:22" x14ac:dyDescent="0.2">
      <c r="A34" s="279"/>
      <c r="B34" s="195"/>
      <c r="C34" s="288" t="s">
        <v>216</v>
      </c>
      <c r="D34" s="308"/>
      <c r="E34" s="308"/>
      <c r="F34" s="308"/>
      <c r="G34" s="308"/>
      <c r="H34" s="308"/>
      <c r="I34" s="308"/>
      <c r="J34" s="308"/>
      <c r="K34" s="308"/>
      <c r="L34" s="308"/>
      <c r="M34" s="308"/>
      <c r="N34" s="309"/>
      <c r="O34" s="211"/>
      <c r="P34" s="14"/>
      <c r="Q34" s="14"/>
      <c r="R34" s="183"/>
      <c r="S34" s="14"/>
      <c r="T34" s="14"/>
      <c r="U34" s="14"/>
    </row>
    <row r="35" spans="1:22" x14ac:dyDescent="0.2">
      <c r="A35" s="277">
        <v>7</v>
      </c>
      <c r="B35" s="191"/>
      <c r="C35" s="271" t="s">
        <v>221</v>
      </c>
      <c r="D35" s="272"/>
      <c r="E35" s="272"/>
      <c r="F35" s="272"/>
      <c r="G35" s="272"/>
      <c r="H35" s="272"/>
      <c r="I35" s="272"/>
      <c r="J35" s="272"/>
      <c r="K35" s="272"/>
      <c r="L35" s="272"/>
      <c r="M35" s="272"/>
      <c r="N35" s="273"/>
      <c r="O35" s="215" t="s">
        <v>97</v>
      </c>
      <c r="P35" s="70">
        <f>D36+F36+H36+J36+L36+N36</f>
        <v>2</v>
      </c>
      <c r="Q35" s="68" t="s">
        <v>80</v>
      </c>
      <c r="R35" s="80"/>
      <c r="S35" s="71">
        <f>P35*R35</f>
        <v>0</v>
      </c>
      <c r="T35" s="72"/>
      <c r="U35" s="71">
        <f>P35*T35</f>
        <v>0</v>
      </c>
      <c r="V35" s="74"/>
    </row>
    <row r="36" spans="1:22" x14ac:dyDescent="0.2">
      <c r="A36" s="278"/>
      <c r="B36" s="196"/>
      <c r="C36" s="232" t="s">
        <v>81</v>
      </c>
      <c r="D36" s="233">
        <v>0</v>
      </c>
      <c r="E36" s="77" t="s">
        <v>82</v>
      </c>
      <c r="F36" s="233">
        <v>0</v>
      </c>
      <c r="G36" s="77" t="s">
        <v>83</v>
      </c>
      <c r="H36" s="233">
        <v>0</v>
      </c>
      <c r="I36" s="77" t="s">
        <v>84</v>
      </c>
      <c r="J36" s="233">
        <v>0</v>
      </c>
      <c r="K36" s="77" t="s">
        <v>85</v>
      </c>
      <c r="L36" s="233">
        <v>2</v>
      </c>
      <c r="M36" s="77"/>
      <c r="N36" s="234"/>
      <c r="O36" s="43"/>
      <c r="P36" s="14"/>
      <c r="Q36" s="14"/>
      <c r="R36" s="183"/>
      <c r="S36" s="14"/>
      <c r="T36" s="14"/>
      <c r="U36" s="14"/>
    </row>
    <row r="37" spans="1:22" x14ac:dyDescent="0.2">
      <c r="A37" s="279"/>
      <c r="B37" s="195"/>
      <c r="C37" s="288"/>
      <c r="D37" s="308"/>
      <c r="E37" s="308"/>
      <c r="F37" s="308"/>
      <c r="G37" s="308"/>
      <c r="H37" s="308"/>
      <c r="I37" s="308"/>
      <c r="J37" s="308"/>
      <c r="K37" s="308"/>
      <c r="L37" s="308"/>
      <c r="M37" s="308"/>
      <c r="N37" s="309"/>
      <c r="O37" s="211"/>
      <c r="P37" s="14"/>
      <c r="Q37" s="14"/>
      <c r="R37" s="183"/>
      <c r="S37" s="14"/>
      <c r="T37" s="14"/>
      <c r="U37" s="14"/>
    </row>
    <row r="38" spans="1:22" x14ac:dyDescent="0.2">
      <c r="A38" s="277">
        <v>8</v>
      </c>
      <c r="B38" s="191"/>
      <c r="C38" s="271" t="s">
        <v>125</v>
      </c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3"/>
      <c r="O38" s="215" t="s">
        <v>97</v>
      </c>
      <c r="P38" s="70">
        <f>D39+F39+H39+J39+L39+N39</f>
        <v>1</v>
      </c>
      <c r="Q38" s="68" t="s">
        <v>80</v>
      </c>
      <c r="R38" s="80"/>
      <c r="S38" s="71">
        <f>P38*R38</f>
        <v>0</v>
      </c>
      <c r="T38" s="72"/>
      <c r="U38" s="71">
        <f>P38*T38</f>
        <v>0</v>
      </c>
      <c r="V38" s="74"/>
    </row>
    <row r="39" spans="1:22" x14ac:dyDescent="0.2">
      <c r="A39" s="278"/>
      <c r="B39" s="196"/>
      <c r="C39" s="232" t="s">
        <v>81</v>
      </c>
      <c r="D39" s="233">
        <v>0</v>
      </c>
      <c r="E39" s="77" t="s">
        <v>82</v>
      </c>
      <c r="F39" s="233">
        <v>0</v>
      </c>
      <c r="G39" s="77" t="s">
        <v>83</v>
      </c>
      <c r="H39" s="233">
        <v>0</v>
      </c>
      <c r="I39" s="77" t="s">
        <v>84</v>
      </c>
      <c r="J39" s="233">
        <v>0</v>
      </c>
      <c r="K39" s="77" t="s">
        <v>85</v>
      </c>
      <c r="L39" s="233">
        <v>1</v>
      </c>
      <c r="M39" s="77"/>
      <c r="N39" s="234"/>
      <c r="O39" s="43"/>
      <c r="P39" s="14"/>
      <c r="Q39" s="14"/>
      <c r="R39" s="183"/>
      <c r="S39" s="14"/>
      <c r="T39" s="14"/>
      <c r="U39" s="14"/>
    </row>
    <row r="40" spans="1:22" x14ac:dyDescent="0.2">
      <c r="A40" s="279"/>
      <c r="B40" s="195"/>
      <c r="C40" s="288" t="s">
        <v>215</v>
      </c>
      <c r="D40" s="308"/>
      <c r="E40" s="308"/>
      <c r="F40" s="308"/>
      <c r="G40" s="308"/>
      <c r="H40" s="308"/>
      <c r="I40" s="308"/>
      <c r="J40" s="308"/>
      <c r="K40" s="308"/>
      <c r="L40" s="308"/>
      <c r="M40" s="308"/>
      <c r="N40" s="309"/>
      <c r="O40" s="211"/>
      <c r="P40" s="14"/>
      <c r="Q40" s="14"/>
      <c r="R40" s="183"/>
      <c r="S40" s="14"/>
      <c r="T40" s="14"/>
      <c r="U40" s="14"/>
    </row>
    <row r="41" spans="1:22" x14ac:dyDescent="0.2">
      <c r="A41" s="277">
        <v>9</v>
      </c>
      <c r="B41" s="191"/>
      <c r="C41" s="271" t="s">
        <v>126</v>
      </c>
      <c r="D41" s="272"/>
      <c r="E41" s="272"/>
      <c r="F41" s="272"/>
      <c r="G41" s="272"/>
      <c r="H41" s="272"/>
      <c r="I41" s="272"/>
      <c r="J41" s="272"/>
      <c r="K41" s="272"/>
      <c r="L41" s="272"/>
      <c r="M41" s="272"/>
      <c r="N41" s="273"/>
      <c r="O41" s="215" t="s">
        <v>97</v>
      </c>
      <c r="P41" s="70">
        <f>D42+F42+H42+J42+L42+N42</f>
        <v>1</v>
      </c>
      <c r="Q41" s="68" t="s">
        <v>80</v>
      </c>
      <c r="R41" s="80"/>
      <c r="S41" s="71">
        <f>P41*R41</f>
        <v>0</v>
      </c>
      <c r="T41" s="72"/>
      <c r="U41" s="71">
        <f>P41*T41</f>
        <v>0</v>
      </c>
      <c r="V41" s="74"/>
    </row>
    <row r="42" spans="1:22" x14ac:dyDescent="0.2">
      <c r="A42" s="278"/>
      <c r="B42" s="196"/>
      <c r="C42" s="232" t="s">
        <v>81</v>
      </c>
      <c r="D42" s="233">
        <v>0</v>
      </c>
      <c r="E42" s="77" t="s">
        <v>82</v>
      </c>
      <c r="F42" s="233">
        <v>0</v>
      </c>
      <c r="G42" s="77" t="s">
        <v>83</v>
      </c>
      <c r="H42" s="233">
        <v>0</v>
      </c>
      <c r="I42" s="77" t="s">
        <v>84</v>
      </c>
      <c r="J42" s="233">
        <v>0</v>
      </c>
      <c r="K42" s="77" t="s">
        <v>85</v>
      </c>
      <c r="L42" s="233">
        <v>1</v>
      </c>
      <c r="M42" s="77"/>
      <c r="N42" s="234"/>
      <c r="O42" s="43"/>
      <c r="P42" s="14"/>
      <c r="Q42" s="14"/>
      <c r="R42" s="183"/>
      <c r="S42" s="14"/>
      <c r="T42" s="14"/>
      <c r="U42" s="14"/>
    </row>
    <row r="43" spans="1:22" x14ac:dyDescent="0.2">
      <c r="A43" s="279"/>
      <c r="B43" s="195"/>
      <c r="C43" s="274"/>
      <c r="D43" s="275"/>
      <c r="E43" s="275"/>
      <c r="F43" s="275"/>
      <c r="G43" s="275"/>
      <c r="H43" s="275"/>
      <c r="I43" s="275"/>
      <c r="J43" s="275"/>
      <c r="K43" s="275"/>
      <c r="L43" s="275"/>
      <c r="M43" s="275"/>
      <c r="N43" s="276"/>
      <c r="O43" s="211"/>
      <c r="P43" s="14"/>
      <c r="Q43" s="14"/>
      <c r="R43" s="183"/>
      <c r="S43" s="14"/>
      <c r="T43" s="14"/>
      <c r="U43" s="14"/>
    </row>
    <row r="44" spans="1:22" x14ac:dyDescent="0.2">
      <c r="A44" s="277">
        <v>10</v>
      </c>
      <c r="B44" s="191"/>
      <c r="C44" s="294" t="s">
        <v>130</v>
      </c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3"/>
      <c r="O44" s="215" t="s">
        <v>97</v>
      </c>
      <c r="P44" s="70">
        <f>D45+F45+H45+J45+L45+N45</f>
        <v>9</v>
      </c>
      <c r="Q44" s="68" t="s">
        <v>80</v>
      </c>
      <c r="R44" s="73" t="s">
        <v>95</v>
      </c>
      <c r="S44" s="73" t="s">
        <v>95</v>
      </c>
      <c r="T44" s="72"/>
      <c r="U44" s="71">
        <f>P44*T44</f>
        <v>0</v>
      </c>
      <c r="V44" s="74"/>
    </row>
    <row r="45" spans="1:22" x14ac:dyDescent="0.2">
      <c r="A45" s="278"/>
      <c r="B45" s="196"/>
      <c r="C45" s="192" t="s">
        <v>81</v>
      </c>
      <c r="D45" s="43">
        <v>0</v>
      </c>
      <c r="E45" s="42" t="s">
        <v>82</v>
      </c>
      <c r="F45" s="43">
        <v>4</v>
      </c>
      <c r="G45" s="42" t="s">
        <v>83</v>
      </c>
      <c r="H45" s="43">
        <v>2</v>
      </c>
      <c r="I45" s="42" t="s">
        <v>84</v>
      </c>
      <c r="J45" s="43">
        <v>2</v>
      </c>
      <c r="K45" s="42" t="s">
        <v>85</v>
      </c>
      <c r="L45" s="43">
        <v>1</v>
      </c>
      <c r="M45" s="42"/>
      <c r="N45" s="193"/>
      <c r="O45" s="43"/>
      <c r="P45" s="14"/>
      <c r="Q45" s="14"/>
      <c r="R45" s="183"/>
      <c r="S45" s="14"/>
      <c r="T45" s="14"/>
      <c r="U45" s="14"/>
    </row>
    <row r="46" spans="1:22" x14ac:dyDescent="0.2">
      <c r="A46" s="279"/>
      <c r="B46" s="195"/>
      <c r="C46" s="274"/>
      <c r="D46" s="275"/>
      <c r="E46" s="275"/>
      <c r="F46" s="275"/>
      <c r="G46" s="275"/>
      <c r="H46" s="275"/>
      <c r="I46" s="275"/>
      <c r="J46" s="275"/>
      <c r="K46" s="275"/>
      <c r="L46" s="275"/>
      <c r="M46" s="275"/>
      <c r="N46" s="276"/>
      <c r="O46" s="211"/>
      <c r="P46" s="14"/>
      <c r="Q46" s="14"/>
      <c r="R46" s="183"/>
      <c r="S46" s="14"/>
      <c r="T46" s="14"/>
      <c r="U46" s="14"/>
    </row>
    <row r="47" spans="1:22" x14ac:dyDescent="0.2">
      <c r="A47" s="277">
        <v>11</v>
      </c>
      <c r="B47" s="191"/>
      <c r="C47" s="294" t="s">
        <v>131</v>
      </c>
      <c r="D47" s="282"/>
      <c r="E47" s="282"/>
      <c r="F47" s="282"/>
      <c r="G47" s="282"/>
      <c r="H47" s="282"/>
      <c r="I47" s="282"/>
      <c r="J47" s="282"/>
      <c r="K47" s="282"/>
      <c r="L47" s="282"/>
      <c r="M47" s="282"/>
      <c r="N47" s="283"/>
      <c r="O47" s="215" t="s">
        <v>97</v>
      </c>
      <c r="P47" s="70">
        <f>D48+F48+H48+J48+L48+N48</f>
        <v>8</v>
      </c>
      <c r="Q47" s="68" t="s">
        <v>80</v>
      </c>
      <c r="R47" s="73" t="s">
        <v>95</v>
      </c>
      <c r="S47" s="73" t="s">
        <v>95</v>
      </c>
      <c r="T47" s="72"/>
      <c r="U47" s="71">
        <f>P47*T47</f>
        <v>0</v>
      </c>
      <c r="V47" s="74"/>
    </row>
    <row r="48" spans="1:22" x14ac:dyDescent="0.2">
      <c r="A48" s="278"/>
      <c r="B48" s="196"/>
      <c r="C48" s="192" t="s">
        <v>81</v>
      </c>
      <c r="D48" s="43">
        <v>0</v>
      </c>
      <c r="E48" s="42" t="s">
        <v>82</v>
      </c>
      <c r="F48" s="43">
        <v>3</v>
      </c>
      <c r="G48" s="42" t="s">
        <v>83</v>
      </c>
      <c r="H48" s="43">
        <v>2</v>
      </c>
      <c r="I48" s="42" t="s">
        <v>84</v>
      </c>
      <c r="J48" s="43">
        <v>2</v>
      </c>
      <c r="K48" s="42" t="s">
        <v>85</v>
      </c>
      <c r="L48" s="43">
        <v>1</v>
      </c>
      <c r="M48" s="42"/>
      <c r="N48" s="193"/>
      <c r="O48" s="43"/>
      <c r="P48" s="14"/>
      <c r="Q48" s="14"/>
      <c r="R48" s="183"/>
      <c r="S48" s="14"/>
      <c r="T48" s="14"/>
      <c r="U48" s="14"/>
    </row>
    <row r="49" spans="1:22" x14ac:dyDescent="0.2">
      <c r="A49" s="279"/>
      <c r="B49" s="195"/>
      <c r="C49" s="274"/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6"/>
      <c r="O49" s="211"/>
      <c r="P49" s="14"/>
      <c r="Q49" s="14"/>
      <c r="R49" s="183"/>
      <c r="S49" s="14"/>
      <c r="T49" s="14"/>
      <c r="U49" s="14"/>
    </row>
    <row r="50" spans="1:22" x14ac:dyDescent="0.2">
      <c r="A50" s="277">
        <v>12</v>
      </c>
      <c r="B50" s="191"/>
      <c r="C50" s="313" t="s">
        <v>127</v>
      </c>
      <c r="D50" s="314"/>
      <c r="E50" s="314"/>
      <c r="F50" s="314"/>
      <c r="G50" s="314"/>
      <c r="H50" s="314"/>
      <c r="I50" s="314"/>
      <c r="J50" s="314"/>
      <c r="K50" s="314"/>
      <c r="L50" s="314"/>
      <c r="M50" s="314"/>
      <c r="N50" s="315"/>
      <c r="O50" s="215" t="s">
        <v>97</v>
      </c>
      <c r="P50" s="70">
        <f>D51+F51+H51+J51+L51+N51</f>
        <v>9</v>
      </c>
      <c r="Q50" s="68" t="s">
        <v>80</v>
      </c>
      <c r="R50" s="80"/>
      <c r="S50" s="71">
        <f>P50*R50</f>
        <v>0</v>
      </c>
      <c r="T50" s="72"/>
      <c r="U50" s="71">
        <f>P50*T50</f>
        <v>0</v>
      </c>
      <c r="V50" s="316"/>
    </row>
    <row r="51" spans="1:22" x14ac:dyDescent="0.2">
      <c r="A51" s="278"/>
      <c r="B51" s="196"/>
      <c r="C51" s="192" t="s">
        <v>81</v>
      </c>
      <c r="D51" s="43">
        <v>0</v>
      </c>
      <c r="E51" s="42" t="s">
        <v>82</v>
      </c>
      <c r="F51" s="43">
        <v>5</v>
      </c>
      <c r="G51" s="42" t="s">
        <v>83</v>
      </c>
      <c r="H51" s="43">
        <v>2</v>
      </c>
      <c r="I51" s="42" t="s">
        <v>84</v>
      </c>
      <c r="J51" s="43">
        <v>2</v>
      </c>
      <c r="K51" s="42" t="s">
        <v>85</v>
      </c>
      <c r="L51" s="43">
        <v>0</v>
      </c>
      <c r="M51" s="42"/>
      <c r="N51" s="193"/>
      <c r="O51" s="43"/>
      <c r="P51" s="14"/>
      <c r="Q51" s="14"/>
      <c r="R51" s="183"/>
      <c r="S51" s="14"/>
      <c r="T51" s="14"/>
      <c r="U51" s="14"/>
    </row>
    <row r="52" spans="1:22" x14ac:dyDescent="0.2">
      <c r="A52" s="279"/>
      <c r="B52" s="195"/>
      <c r="C52" s="274"/>
      <c r="D52" s="275"/>
      <c r="E52" s="275"/>
      <c r="F52" s="275"/>
      <c r="G52" s="275"/>
      <c r="H52" s="275"/>
      <c r="I52" s="275"/>
      <c r="J52" s="275"/>
      <c r="K52" s="275"/>
      <c r="L52" s="275"/>
      <c r="M52" s="275"/>
      <c r="N52" s="276"/>
      <c r="O52" s="211"/>
      <c r="P52" s="14"/>
      <c r="Q52" s="14"/>
      <c r="R52" s="183"/>
      <c r="S52" s="14"/>
      <c r="T52" s="14"/>
      <c r="U52" s="14"/>
    </row>
    <row r="53" spans="1:22" x14ac:dyDescent="0.2">
      <c r="A53" s="277">
        <v>13</v>
      </c>
      <c r="B53" s="191"/>
      <c r="C53" s="313" t="s">
        <v>217</v>
      </c>
      <c r="D53" s="314"/>
      <c r="E53" s="314"/>
      <c r="F53" s="314"/>
      <c r="G53" s="314"/>
      <c r="H53" s="314"/>
      <c r="I53" s="314"/>
      <c r="J53" s="314"/>
      <c r="K53" s="314"/>
      <c r="L53" s="314"/>
      <c r="M53" s="314"/>
      <c r="N53" s="315"/>
      <c r="O53" s="215" t="s">
        <v>97</v>
      </c>
      <c r="P53" s="70">
        <f>D54+F54+H54+J54+L54+N54</f>
        <v>9</v>
      </c>
      <c r="Q53" s="68" t="s">
        <v>80</v>
      </c>
      <c r="R53" s="80"/>
      <c r="S53" s="71">
        <f>P53*R53</f>
        <v>0</v>
      </c>
      <c r="T53" s="72"/>
      <c r="U53" s="71">
        <f>P53*T53</f>
        <v>0</v>
      </c>
      <c r="V53" s="316"/>
    </row>
    <row r="54" spans="1:22" x14ac:dyDescent="0.2">
      <c r="A54" s="278"/>
      <c r="B54" s="196"/>
      <c r="C54" s="192" t="s">
        <v>81</v>
      </c>
      <c r="D54" s="43">
        <v>0</v>
      </c>
      <c r="E54" s="42" t="s">
        <v>82</v>
      </c>
      <c r="F54" s="43">
        <v>5</v>
      </c>
      <c r="G54" s="42" t="s">
        <v>83</v>
      </c>
      <c r="H54" s="43">
        <v>2</v>
      </c>
      <c r="I54" s="42" t="s">
        <v>84</v>
      </c>
      <c r="J54" s="43">
        <v>2</v>
      </c>
      <c r="K54" s="42" t="s">
        <v>85</v>
      </c>
      <c r="L54" s="43">
        <v>0</v>
      </c>
      <c r="M54" s="42"/>
      <c r="N54" s="193"/>
      <c r="O54" s="43"/>
      <c r="P54" s="14"/>
      <c r="Q54" s="14"/>
      <c r="R54" s="183"/>
      <c r="S54" s="14"/>
      <c r="T54" s="14"/>
      <c r="U54" s="14"/>
    </row>
    <row r="55" spans="1:22" x14ac:dyDescent="0.2">
      <c r="A55" s="279"/>
      <c r="B55" s="195"/>
      <c r="C55" s="274"/>
      <c r="D55" s="275"/>
      <c r="E55" s="275"/>
      <c r="F55" s="275"/>
      <c r="G55" s="275"/>
      <c r="H55" s="275"/>
      <c r="I55" s="275"/>
      <c r="J55" s="275"/>
      <c r="K55" s="275"/>
      <c r="L55" s="275"/>
      <c r="M55" s="275"/>
      <c r="N55" s="276"/>
      <c r="O55" s="211"/>
      <c r="P55" s="14"/>
      <c r="Q55" s="14"/>
      <c r="R55" s="183"/>
      <c r="S55" s="14"/>
      <c r="T55" s="14"/>
      <c r="U55" s="14"/>
    </row>
    <row r="56" spans="1:22" x14ac:dyDescent="0.2">
      <c r="A56" s="277">
        <v>14</v>
      </c>
      <c r="B56" s="191"/>
      <c r="C56" s="313" t="s">
        <v>218</v>
      </c>
      <c r="D56" s="314"/>
      <c r="E56" s="314"/>
      <c r="F56" s="314"/>
      <c r="G56" s="314"/>
      <c r="H56" s="314"/>
      <c r="I56" s="314"/>
      <c r="J56" s="314"/>
      <c r="K56" s="314"/>
      <c r="L56" s="314"/>
      <c r="M56" s="314"/>
      <c r="N56" s="315"/>
      <c r="O56" s="215" t="s">
        <v>97</v>
      </c>
      <c r="P56" s="70">
        <f>D57+F57+H57+J57+L57+N57</f>
        <v>9</v>
      </c>
      <c r="Q56" s="68" t="s">
        <v>80</v>
      </c>
      <c r="R56" s="80"/>
      <c r="S56" s="71">
        <f>P56*R56</f>
        <v>0</v>
      </c>
      <c r="T56" s="72"/>
      <c r="U56" s="71">
        <f>P56*T56</f>
        <v>0</v>
      </c>
      <c r="V56" s="316"/>
    </row>
    <row r="57" spans="1:22" x14ac:dyDescent="0.2">
      <c r="A57" s="278"/>
      <c r="B57" s="196"/>
      <c r="C57" s="192" t="s">
        <v>81</v>
      </c>
      <c r="D57" s="43">
        <v>0</v>
      </c>
      <c r="E57" s="42" t="s">
        <v>82</v>
      </c>
      <c r="F57" s="43">
        <v>5</v>
      </c>
      <c r="G57" s="42" t="s">
        <v>83</v>
      </c>
      <c r="H57" s="43">
        <v>2</v>
      </c>
      <c r="I57" s="42" t="s">
        <v>84</v>
      </c>
      <c r="J57" s="43">
        <v>2</v>
      </c>
      <c r="K57" s="42" t="s">
        <v>85</v>
      </c>
      <c r="L57" s="43">
        <v>0</v>
      </c>
      <c r="M57" s="42"/>
      <c r="N57" s="193"/>
      <c r="O57" s="43"/>
      <c r="P57" s="14"/>
      <c r="Q57" s="14"/>
      <c r="R57" s="183"/>
      <c r="S57" s="14"/>
      <c r="T57" s="14"/>
      <c r="U57" s="14"/>
    </row>
    <row r="58" spans="1:22" x14ac:dyDescent="0.2">
      <c r="A58" s="279"/>
      <c r="B58" s="195"/>
      <c r="C58" s="274"/>
      <c r="D58" s="275"/>
      <c r="E58" s="275"/>
      <c r="F58" s="275"/>
      <c r="G58" s="275"/>
      <c r="H58" s="275"/>
      <c r="I58" s="275"/>
      <c r="J58" s="275"/>
      <c r="K58" s="275"/>
      <c r="L58" s="275"/>
      <c r="M58" s="275"/>
      <c r="N58" s="276"/>
      <c r="O58" s="211"/>
      <c r="P58" s="14"/>
      <c r="Q58" s="14"/>
      <c r="R58" s="183"/>
      <c r="S58" s="14"/>
      <c r="T58" s="14"/>
      <c r="U58" s="14"/>
    </row>
    <row r="59" spans="1:22" x14ac:dyDescent="0.2">
      <c r="A59" s="277">
        <v>15</v>
      </c>
      <c r="B59" s="191"/>
      <c r="C59" s="313" t="s">
        <v>128</v>
      </c>
      <c r="D59" s="314"/>
      <c r="E59" s="314"/>
      <c r="F59" s="314"/>
      <c r="G59" s="314"/>
      <c r="H59" s="314"/>
      <c r="I59" s="314"/>
      <c r="J59" s="314"/>
      <c r="K59" s="314"/>
      <c r="L59" s="314"/>
      <c r="M59" s="314"/>
      <c r="N59" s="315"/>
      <c r="O59" s="215" t="s">
        <v>97</v>
      </c>
      <c r="P59" s="70">
        <f>D60+F60+H60+J60+L60+N60</f>
        <v>9</v>
      </c>
      <c r="Q59" s="68" t="s">
        <v>80</v>
      </c>
      <c r="R59" s="80"/>
      <c r="S59" s="71">
        <f>P59*R59</f>
        <v>0</v>
      </c>
      <c r="T59" s="72"/>
      <c r="U59" s="71">
        <f>P59*T59</f>
        <v>0</v>
      </c>
      <c r="V59" s="316"/>
    </row>
    <row r="60" spans="1:22" x14ac:dyDescent="0.2">
      <c r="A60" s="278"/>
      <c r="B60" s="196"/>
      <c r="C60" s="192" t="s">
        <v>81</v>
      </c>
      <c r="D60" s="43">
        <v>0</v>
      </c>
      <c r="E60" s="42" t="s">
        <v>82</v>
      </c>
      <c r="F60" s="43">
        <v>5</v>
      </c>
      <c r="G60" s="42" t="s">
        <v>83</v>
      </c>
      <c r="H60" s="43">
        <v>2</v>
      </c>
      <c r="I60" s="42" t="s">
        <v>84</v>
      </c>
      <c r="J60" s="43">
        <v>2</v>
      </c>
      <c r="K60" s="42" t="s">
        <v>85</v>
      </c>
      <c r="L60" s="43">
        <v>0</v>
      </c>
      <c r="M60" s="42"/>
      <c r="N60" s="193"/>
      <c r="O60" s="43"/>
      <c r="P60" s="14"/>
      <c r="Q60" s="14"/>
      <c r="R60" s="183"/>
      <c r="S60" s="14"/>
      <c r="T60" s="14"/>
      <c r="U60" s="14"/>
    </row>
    <row r="61" spans="1:22" x14ac:dyDescent="0.2">
      <c r="A61" s="279"/>
      <c r="B61" s="195"/>
      <c r="C61" s="274"/>
      <c r="D61" s="275"/>
      <c r="E61" s="275"/>
      <c r="F61" s="275"/>
      <c r="G61" s="275"/>
      <c r="H61" s="275"/>
      <c r="I61" s="275"/>
      <c r="J61" s="275"/>
      <c r="K61" s="275"/>
      <c r="L61" s="275"/>
      <c r="M61" s="275"/>
      <c r="N61" s="276"/>
      <c r="O61" s="211"/>
      <c r="P61" s="14"/>
      <c r="Q61" s="14"/>
      <c r="R61" s="183"/>
      <c r="S61" s="14"/>
      <c r="T61" s="14"/>
      <c r="U61" s="14"/>
    </row>
    <row r="62" spans="1:22" x14ac:dyDescent="0.2">
      <c r="A62" s="277">
        <v>16</v>
      </c>
      <c r="B62" s="191"/>
      <c r="C62" s="313" t="s">
        <v>129</v>
      </c>
      <c r="D62" s="314"/>
      <c r="E62" s="314"/>
      <c r="F62" s="314"/>
      <c r="G62" s="314"/>
      <c r="H62" s="314"/>
      <c r="I62" s="314"/>
      <c r="J62" s="314"/>
      <c r="K62" s="314"/>
      <c r="L62" s="314"/>
      <c r="M62" s="314"/>
      <c r="N62" s="315"/>
      <c r="O62" s="215" t="s">
        <v>97</v>
      </c>
      <c r="P62" s="70">
        <f>D63+F63+H63+J63+L63+N63</f>
        <v>9</v>
      </c>
      <c r="Q62" s="68" t="s">
        <v>80</v>
      </c>
      <c r="R62" s="80"/>
      <c r="S62" s="71">
        <f>P62*R62</f>
        <v>0</v>
      </c>
      <c r="T62" s="72"/>
      <c r="U62" s="71">
        <f>P62*T62</f>
        <v>0</v>
      </c>
      <c r="V62" s="316"/>
    </row>
    <row r="63" spans="1:22" x14ac:dyDescent="0.2">
      <c r="A63" s="278"/>
      <c r="B63" s="196"/>
      <c r="C63" s="192" t="s">
        <v>81</v>
      </c>
      <c r="D63" s="43">
        <v>0</v>
      </c>
      <c r="E63" s="42" t="s">
        <v>82</v>
      </c>
      <c r="F63" s="43">
        <v>5</v>
      </c>
      <c r="G63" s="42" t="s">
        <v>83</v>
      </c>
      <c r="H63" s="43">
        <v>2</v>
      </c>
      <c r="I63" s="42" t="s">
        <v>84</v>
      </c>
      <c r="J63" s="43">
        <v>2</v>
      </c>
      <c r="K63" s="42" t="s">
        <v>85</v>
      </c>
      <c r="L63" s="43">
        <v>0</v>
      </c>
      <c r="M63" s="42"/>
      <c r="N63" s="193"/>
      <c r="O63" s="43"/>
      <c r="P63" s="14"/>
      <c r="Q63" s="14"/>
      <c r="R63" s="183"/>
      <c r="S63" s="14"/>
      <c r="T63" s="14"/>
      <c r="U63" s="14"/>
    </row>
    <row r="64" spans="1:22" x14ac:dyDescent="0.2">
      <c r="A64" s="279"/>
      <c r="B64" s="195"/>
      <c r="C64" s="274"/>
      <c r="D64" s="275"/>
      <c r="E64" s="275"/>
      <c r="F64" s="275"/>
      <c r="G64" s="275"/>
      <c r="H64" s="275"/>
      <c r="I64" s="275"/>
      <c r="J64" s="275"/>
      <c r="K64" s="275"/>
      <c r="L64" s="275"/>
      <c r="M64" s="275"/>
      <c r="N64" s="276"/>
      <c r="O64" s="211"/>
      <c r="P64" s="14"/>
      <c r="Q64" s="14"/>
      <c r="R64" s="183"/>
      <c r="S64" s="14"/>
      <c r="T64" s="14"/>
      <c r="U64" s="14"/>
    </row>
    <row r="66" spans="1:22" ht="15.75" x14ac:dyDescent="0.25">
      <c r="A66" s="82"/>
      <c r="B66" s="83"/>
      <c r="C66" s="50" t="s">
        <v>61</v>
      </c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2"/>
      <c r="O66" s="83"/>
      <c r="P66" s="83"/>
      <c r="Q66" s="83"/>
      <c r="R66" s="83"/>
      <c r="S66" s="185"/>
      <c r="T66" s="185"/>
      <c r="U66" s="53">
        <f>S67+U67</f>
        <v>0</v>
      </c>
      <c r="V66" s="312"/>
    </row>
    <row r="67" spans="1:22" ht="15" x14ac:dyDescent="0.2">
      <c r="A67" s="186"/>
      <c r="B67" s="187"/>
      <c r="C67" s="198"/>
      <c r="D67" s="19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7"/>
      <c r="Q67" s="187"/>
      <c r="R67" s="187"/>
      <c r="S67" s="189">
        <f>SUM(S68:S71)</f>
        <v>0</v>
      </c>
      <c r="T67" s="190"/>
      <c r="U67" s="189">
        <f>SUM(U68:U71)</f>
        <v>0</v>
      </c>
      <c r="V67" s="312"/>
    </row>
    <row r="68" spans="1:22" x14ac:dyDescent="0.2">
      <c r="A68" s="287">
        <v>17</v>
      </c>
      <c r="B68" s="196"/>
      <c r="C68" s="294"/>
      <c r="D68" s="282"/>
      <c r="E68" s="282"/>
      <c r="F68" s="282"/>
      <c r="G68" s="282"/>
      <c r="H68" s="282"/>
      <c r="I68" s="282"/>
      <c r="J68" s="282"/>
      <c r="K68" s="282"/>
      <c r="L68" s="282"/>
      <c r="M68" s="282"/>
      <c r="N68" s="283"/>
      <c r="O68" s="215" t="s">
        <v>97</v>
      </c>
      <c r="P68" s="70">
        <f>D69+F69+H69+J69+L69+N69</f>
        <v>0</v>
      </c>
      <c r="Q68" s="68" t="s">
        <v>80</v>
      </c>
      <c r="R68" s="73" t="s">
        <v>95</v>
      </c>
      <c r="S68" s="73" t="s">
        <v>95</v>
      </c>
      <c r="T68" s="72"/>
      <c r="U68" s="71">
        <f>P68*T68</f>
        <v>0</v>
      </c>
      <c r="V68" s="74"/>
    </row>
    <row r="69" spans="1:22" x14ac:dyDescent="0.2">
      <c r="A69" s="287"/>
      <c r="B69" s="196"/>
      <c r="C69" s="199" t="s">
        <v>81</v>
      </c>
      <c r="D69" s="200">
        <v>0</v>
      </c>
      <c r="E69" s="47" t="s">
        <v>82</v>
      </c>
      <c r="F69" s="200">
        <v>0</v>
      </c>
      <c r="G69" s="47" t="s">
        <v>83</v>
      </c>
      <c r="H69" s="200">
        <v>0</v>
      </c>
      <c r="I69" s="47" t="s">
        <v>84</v>
      </c>
      <c r="J69" s="200">
        <v>0</v>
      </c>
      <c r="K69" s="47" t="s">
        <v>85</v>
      </c>
      <c r="L69" s="200">
        <v>0</v>
      </c>
      <c r="M69" s="47"/>
      <c r="N69" s="193"/>
      <c r="O69" s="43"/>
      <c r="P69" s="14"/>
      <c r="Q69" s="14"/>
      <c r="R69" s="14"/>
      <c r="S69" s="14"/>
      <c r="T69" s="14"/>
      <c r="U69" s="14"/>
    </row>
    <row r="70" spans="1:22" ht="12.75" customHeight="1" x14ac:dyDescent="0.2">
      <c r="A70" s="287"/>
      <c r="B70" s="196"/>
      <c r="C70" s="288"/>
      <c r="D70" s="289"/>
      <c r="E70" s="289"/>
      <c r="F70" s="289"/>
      <c r="G70" s="289"/>
      <c r="H70" s="289"/>
      <c r="I70" s="289"/>
      <c r="J70" s="289"/>
      <c r="K70" s="289"/>
      <c r="L70" s="289"/>
      <c r="M70" s="289"/>
      <c r="N70" s="290"/>
      <c r="O70" s="212"/>
      <c r="P70" s="14"/>
      <c r="Q70" s="14"/>
      <c r="R70" s="14"/>
      <c r="S70" s="14"/>
      <c r="T70" s="14"/>
      <c r="U70" s="14"/>
    </row>
    <row r="72" spans="1:22" ht="15.75" x14ac:dyDescent="0.25">
      <c r="A72" s="56"/>
      <c r="B72" s="56"/>
      <c r="C72" s="57" t="s">
        <v>92</v>
      </c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9"/>
      <c r="O72" s="210"/>
      <c r="P72" s="56"/>
      <c r="Q72" s="56"/>
      <c r="R72" s="56"/>
      <c r="S72" s="56"/>
      <c r="T72" s="56"/>
      <c r="U72" s="53">
        <f>U73+S73</f>
        <v>0</v>
      </c>
      <c r="V72" s="312"/>
    </row>
    <row r="73" spans="1:22" x14ac:dyDescent="0.2">
      <c r="A73" s="54"/>
      <c r="B73" s="54"/>
      <c r="C73" s="60"/>
      <c r="D73" s="60"/>
      <c r="E73" s="55"/>
      <c r="F73" s="55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46">
        <f>SUM(S74:S83)</f>
        <v>0</v>
      </c>
      <c r="T73" s="54"/>
      <c r="U73" s="46">
        <f>SUM(U74:U83)</f>
        <v>0</v>
      </c>
      <c r="V73" s="312"/>
    </row>
    <row r="74" spans="1:22" x14ac:dyDescent="0.2">
      <c r="A74" s="277">
        <v>18</v>
      </c>
      <c r="B74" s="196"/>
      <c r="C74" s="281" t="s">
        <v>132</v>
      </c>
      <c r="D74" s="282"/>
      <c r="E74" s="282"/>
      <c r="F74" s="282"/>
      <c r="G74" s="282"/>
      <c r="H74" s="282"/>
      <c r="I74" s="282"/>
      <c r="J74" s="282"/>
      <c r="K74" s="282"/>
      <c r="L74" s="282"/>
      <c r="M74" s="282"/>
      <c r="N74" s="283"/>
      <c r="O74" s="215" t="s">
        <v>97</v>
      </c>
      <c r="P74" s="70">
        <f>D75+F75+H75+J75+L75+N75</f>
        <v>200</v>
      </c>
      <c r="Q74" s="68" t="s">
        <v>79</v>
      </c>
      <c r="R74" s="80"/>
      <c r="S74" s="71">
        <f>P74*R74</f>
        <v>0</v>
      </c>
      <c r="T74" s="72"/>
      <c r="U74" s="71">
        <f>P74*T74</f>
        <v>0</v>
      </c>
      <c r="V74" s="74"/>
    </row>
    <row r="75" spans="1:22" x14ac:dyDescent="0.2">
      <c r="A75" s="278"/>
      <c r="B75" s="196"/>
      <c r="C75" s="199" t="s">
        <v>81</v>
      </c>
      <c r="D75" s="201">
        <v>0</v>
      </c>
      <c r="E75" s="47" t="s">
        <v>82</v>
      </c>
      <c r="F75" s="202">
        <v>110</v>
      </c>
      <c r="G75" s="47" t="s">
        <v>83</v>
      </c>
      <c r="H75" s="202">
        <v>30</v>
      </c>
      <c r="I75" s="47" t="s">
        <v>84</v>
      </c>
      <c r="J75" s="202">
        <v>25</v>
      </c>
      <c r="K75" s="47" t="s">
        <v>85</v>
      </c>
      <c r="L75" s="202">
        <v>35</v>
      </c>
      <c r="M75" s="47"/>
      <c r="N75" s="203"/>
      <c r="O75" s="213"/>
      <c r="P75" s="204"/>
      <c r="Q75" s="204"/>
      <c r="R75" s="205"/>
      <c r="S75" s="204"/>
      <c r="T75" s="204"/>
      <c r="U75" s="204"/>
    </row>
    <row r="76" spans="1:22" x14ac:dyDescent="0.2">
      <c r="A76" s="280"/>
      <c r="B76" s="196"/>
      <c r="C76" s="284"/>
      <c r="D76" s="285"/>
      <c r="E76" s="285"/>
      <c r="F76" s="285"/>
      <c r="G76" s="285"/>
      <c r="H76" s="285"/>
      <c r="I76" s="285"/>
      <c r="J76" s="285"/>
      <c r="K76" s="285"/>
      <c r="L76" s="285"/>
      <c r="M76" s="285"/>
      <c r="N76" s="286"/>
      <c r="O76" s="214"/>
      <c r="P76" s="14"/>
      <c r="Q76" s="14"/>
      <c r="R76" s="183"/>
      <c r="S76" s="14"/>
      <c r="T76" s="14"/>
      <c r="U76" s="14"/>
    </row>
    <row r="77" spans="1:22" x14ac:dyDescent="0.2">
      <c r="A77" s="277">
        <v>19</v>
      </c>
      <c r="B77" s="196"/>
      <c r="C77" s="281" t="s">
        <v>133</v>
      </c>
      <c r="D77" s="282"/>
      <c r="E77" s="282"/>
      <c r="F77" s="282"/>
      <c r="G77" s="282"/>
      <c r="H77" s="282"/>
      <c r="I77" s="282"/>
      <c r="J77" s="282"/>
      <c r="K77" s="282"/>
      <c r="L77" s="282"/>
      <c r="M77" s="282"/>
      <c r="N77" s="283"/>
      <c r="O77" s="215" t="s">
        <v>97</v>
      </c>
      <c r="P77" s="70">
        <f>D78+F78+H78+J78+L78+N78</f>
        <v>305</v>
      </c>
      <c r="Q77" s="68" t="s">
        <v>79</v>
      </c>
      <c r="R77" s="80"/>
      <c r="S77" s="71">
        <f>P77*R77</f>
        <v>0</v>
      </c>
      <c r="T77" s="72"/>
      <c r="U77" s="71">
        <f>P77*T77</f>
        <v>0</v>
      </c>
      <c r="V77" s="74"/>
    </row>
    <row r="78" spans="1:22" x14ac:dyDescent="0.2">
      <c r="A78" s="278"/>
      <c r="B78" s="196"/>
      <c r="C78" s="199" t="s">
        <v>81</v>
      </c>
      <c r="D78" s="201">
        <v>0</v>
      </c>
      <c r="E78" s="47" t="s">
        <v>82</v>
      </c>
      <c r="F78" s="202">
        <v>180</v>
      </c>
      <c r="G78" s="47" t="s">
        <v>83</v>
      </c>
      <c r="H78" s="202">
        <v>50</v>
      </c>
      <c r="I78" s="47" t="s">
        <v>84</v>
      </c>
      <c r="J78" s="202">
        <v>40</v>
      </c>
      <c r="K78" s="47" t="s">
        <v>85</v>
      </c>
      <c r="L78" s="202">
        <v>35</v>
      </c>
      <c r="M78" s="47"/>
      <c r="N78" s="203"/>
      <c r="O78" s="213"/>
      <c r="P78" s="204"/>
      <c r="Q78" s="204"/>
      <c r="R78" s="205"/>
      <c r="S78" s="204"/>
      <c r="T78" s="204"/>
      <c r="U78" s="204"/>
    </row>
    <row r="79" spans="1:22" x14ac:dyDescent="0.2">
      <c r="A79" s="280"/>
      <c r="B79" s="196"/>
      <c r="C79" s="284"/>
      <c r="D79" s="285"/>
      <c r="E79" s="285"/>
      <c r="F79" s="285"/>
      <c r="G79" s="285"/>
      <c r="H79" s="285"/>
      <c r="I79" s="285"/>
      <c r="J79" s="285"/>
      <c r="K79" s="285"/>
      <c r="L79" s="285"/>
      <c r="M79" s="285"/>
      <c r="N79" s="286"/>
      <c r="O79" s="214"/>
      <c r="P79" s="14"/>
      <c r="Q79" s="14"/>
      <c r="R79" s="183"/>
      <c r="S79" s="14"/>
      <c r="T79" s="14"/>
      <c r="U79" s="14"/>
    </row>
    <row r="80" spans="1:22" x14ac:dyDescent="0.2">
      <c r="A80" s="277">
        <v>20</v>
      </c>
      <c r="B80" s="196"/>
      <c r="C80" s="281" t="s">
        <v>134</v>
      </c>
      <c r="D80" s="282"/>
      <c r="E80" s="282"/>
      <c r="F80" s="282"/>
      <c r="G80" s="282"/>
      <c r="H80" s="282"/>
      <c r="I80" s="282"/>
      <c r="J80" s="282"/>
      <c r="K80" s="282"/>
      <c r="L80" s="282"/>
      <c r="M80" s="282"/>
      <c r="N80" s="283"/>
      <c r="O80" s="215" t="s">
        <v>97</v>
      </c>
      <c r="P80" s="70">
        <f>D81+F81+H81+J81+L81+N81</f>
        <v>90</v>
      </c>
      <c r="Q80" s="68" t="s">
        <v>79</v>
      </c>
      <c r="R80" s="80"/>
      <c r="S80" s="71">
        <f>P80*R80</f>
        <v>0</v>
      </c>
      <c r="T80" s="72"/>
      <c r="U80" s="71">
        <f>P80*T80</f>
        <v>0</v>
      </c>
      <c r="V80" s="74"/>
    </row>
    <row r="81" spans="1:22" x14ac:dyDescent="0.2">
      <c r="A81" s="278"/>
      <c r="B81" s="196"/>
      <c r="C81" s="199" t="s">
        <v>81</v>
      </c>
      <c r="D81" s="201">
        <v>0</v>
      </c>
      <c r="E81" s="47" t="s">
        <v>82</v>
      </c>
      <c r="F81" s="202">
        <v>40</v>
      </c>
      <c r="G81" s="47" t="s">
        <v>83</v>
      </c>
      <c r="H81" s="202">
        <v>20</v>
      </c>
      <c r="I81" s="47" t="s">
        <v>84</v>
      </c>
      <c r="J81" s="202">
        <v>20</v>
      </c>
      <c r="K81" s="47" t="s">
        <v>85</v>
      </c>
      <c r="L81" s="202">
        <v>10</v>
      </c>
      <c r="M81" s="47"/>
      <c r="N81" s="203"/>
      <c r="O81" s="213"/>
      <c r="P81" s="204"/>
      <c r="Q81" s="204"/>
      <c r="R81" s="205"/>
      <c r="S81" s="204"/>
      <c r="T81" s="204"/>
      <c r="U81" s="204"/>
    </row>
    <row r="82" spans="1:22" x14ac:dyDescent="0.2">
      <c r="A82" s="280"/>
      <c r="B82" s="196"/>
      <c r="C82" s="284"/>
      <c r="D82" s="285"/>
      <c r="E82" s="285"/>
      <c r="F82" s="285"/>
      <c r="G82" s="285"/>
      <c r="H82" s="285"/>
      <c r="I82" s="285"/>
      <c r="J82" s="285"/>
      <c r="K82" s="285"/>
      <c r="L82" s="285"/>
      <c r="M82" s="285"/>
      <c r="N82" s="286"/>
      <c r="O82" s="214"/>
      <c r="P82" s="14"/>
      <c r="Q82" s="14"/>
      <c r="R82" s="183"/>
      <c r="S82" s="14"/>
      <c r="T82" s="14"/>
      <c r="U82" s="14"/>
    </row>
    <row r="83" spans="1:22" x14ac:dyDescent="0.2">
      <c r="A83" s="78"/>
      <c r="C83" s="41"/>
      <c r="D83" s="44"/>
      <c r="E83" s="41"/>
      <c r="F83" s="45"/>
      <c r="G83" s="41"/>
      <c r="H83" s="45"/>
      <c r="I83" s="41"/>
      <c r="J83" s="45"/>
      <c r="K83" s="41"/>
      <c r="L83" s="45"/>
      <c r="M83" s="41"/>
      <c r="N83" s="45"/>
      <c r="O83" s="45"/>
    </row>
    <row r="84" spans="1:22" ht="15.75" x14ac:dyDescent="0.25">
      <c r="A84" s="49"/>
      <c r="B84" s="49"/>
      <c r="C84" s="50" t="s">
        <v>93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2"/>
      <c r="O84" s="187"/>
      <c r="P84" s="49"/>
      <c r="Q84" s="49"/>
      <c r="R84" s="49"/>
      <c r="S84" s="49"/>
      <c r="T84" s="49"/>
      <c r="U84" s="53">
        <f>U85+S85</f>
        <v>0</v>
      </c>
      <c r="V84" s="312"/>
    </row>
    <row r="85" spans="1:22" x14ac:dyDescent="0.2">
      <c r="A85" s="54"/>
      <c r="B85" s="54"/>
      <c r="C85" s="60"/>
      <c r="D85" s="60"/>
      <c r="E85" s="55"/>
      <c r="F85" s="55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46">
        <f>SUM(S86:S89)</f>
        <v>0</v>
      </c>
      <c r="T85" s="54"/>
      <c r="U85" s="46">
        <f>SUM(U86:U89)</f>
        <v>0</v>
      </c>
      <c r="V85" s="312"/>
    </row>
    <row r="86" spans="1:22" x14ac:dyDescent="0.2">
      <c r="A86" s="287">
        <v>21</v>
      </c>
      <c r="B86" s="196"/>
      <c r="C86" s="268" t="s">
        <v>135</v>
      </c>
      <c r="D86" s="269"/>
      <c r="E86" s="269"/>
      <c r="F86" s="269"/>
      <c r="G86" s="269"/>
      <c r="H86" s="269"/>
      <c r="I86" s="269"/>
      <c r="J86" s="269"/>
      <c r="K86" s="269"/>
      <c r="L86" s="269"/>
      <c r="M86" s="269"/>
      <c r="N86" s="270"/>
      <c r="O86" s="215" t="s">
        <v>97</v>
      </c>
      <c r="P86" s="70">
        <f>D87+F87+H87+J87+L87+N87</f>
        <v>5</v>
      </c>
      <c r="Q86" s="68" t="s">
        <v>100</v>
      </c>
      <c r="R86" s="80"/>
      <c r="S86" s="71">
        <f>P86*R86</f>
        <v>0</v>
      </c>
      <c r="T86" s="72"/>
      <c r="U86" s="71">
        <f>P86*T86</f>
        <v>0</v>
      </c>
      <c r="V86" s="74"/>
    </row>
    <row r="87" spans="1:22" x14ac:dyDescent="0.2">
      <c r="A87" s="287"/>
      <c r="B87" s="196"/>
      <c r="C87" s="199" t="s">
        <v>81</v>
      </c>
      <c r="D87" s="200">
        <v>1</v>
      </c>
      <c r="E87" s="47" t="s">
        <v>82</v>
      </c>
      <c r="F87" s="200">
        <v>1</v>
      </c>
      <c r="G87" s="47" t="s">
        <v>83</v>
      </c>
      <c r="H87" s="200">
        <v>1</v>
      </c>
      <c r="I87" s="47" t="s">
        <v>84</v>
      </c>
      <c r="J87" s="200">
        <v>1</v>
      </c>
      <c r="K87" s="47" t="s">
        <v>85</v>
      </c>
      <c r="L87" s="200">
        <v>1</v>
      </c>
      <c r="M87" s="47"/>
      <c r="N87" s="193">
        <v>0</v>
      </c>
      <c r="O87" s="43"/>
      <c r="P87" s="14"/>
      <c r="Q87" s="14"/>
      <c r="R87" s="14"/>
      <c r="S87" s="14"/>
      <c r="T87" s="14"/>
      <c r="U87" s="14"/>
    </row>
    <row r="88" spans="1:22" ht="12.75" customHeight="1" x14ac:dyDescent="0.2">
      <c r="A88" s="287"/>
      <c r="B88" s="196"/>
      <c r="C88" s="288"/>
      <c r="D88" s="289"/>
      <c r="E88" s="289"/>
      <c r="F88" s="289"/>
      <c r="G88" s="289"/>
      <c r="H88" s="289"/>
      <c r="I88" s="289"/>
      <c r="J88" s="289"/>
      <c r="K88" s="289"/>
      <c r="L88" s="289"/>
      <c r="M88" s="289"/>
      <c r="N88" s="290"/>
      <c r="O88" s="212"/>
      <c r="P88" s="14"/>
      <c r="Q88" s="14"/>
      <c r="R88" s="14"/>
      <c r="S88" s="14"/>
      <c r="T88" s="14"/>
      <c r="U88" s="14"/>
    </row>
    <row r="90" spans="1:22" ht="15.75" x14ac:dyDescent="0.25">
      <c r="A90" s="49"/>
      <c r="B90" s="49"/>
      <c r="C90" s="50" t="s">
        <v>1</v>
      </c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2"/>
      <c r="O90" s="187"/>
      <c r="P90" s="49"/>
      <c r="Q90" s="49"/>
      <c r="R90" s="49"/>
      <c r="S90" s="49"/>
      <c r="T90" s="49"/>
      <c r="U90" s="53">
        <f>U91+S91</f>
        <v>0</v>
      </c>
      <c r="V90" s="312"/>
    </row>
    <row r="91" spans="1:22" x14ac:dyDescent="0.2">
      <c r="A91" s="54"/>
      <c r="B91" s="54"/>
      <c r="C91" s="60"/>
      <c r="D91" s="60"/>
      <c r="E91" s="55"/>
      <c r="F91" s="55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46">
        <f>SUM(S92:S93)</f>
        <v>0</v>
      </c>
      <c r="T91" s="54"/>
      <c r="U91" s="46">
        <f>SUM(U92:U93)</f>
        <v>0</v>
      </c>
      <c r="V91" s="312"/>
    </row>
    <row r="92" spans="1:22" x14ac:dyDescent="0.2">
      <c r="A92" s="223">
        <v>22</v>
      </c>
      <c r="B92" s="74"/>
      <c r="C92" s="268" t="s">
        <v>214</v>
      </c>
      <c r="D92" s="269"/>
      <c r="E92" s="269"/>
      <c r="F92" s="269"/>
      <c r="G92" s="269"/>
      <c r="H92" s="269"/>
      <c r="I92" s="269"/>
      <c r="J92" s="269"/>
      <c r="K92" s="269"/>
      <c r="L92" s="269"/>
      <c r="M92" s="269"/>
      <c r="N92" s="270"/>
      <c r="O92" s="215" t="s">
        <v>97</v>
      </c>
      <c r="P92" s="70">
        <v>6</v>
      </c>
      <c r="Q92" s="68" t="s">
        <v>94</v>
      </c>
      <c r="R92" s="73" t="s">
        <v>95</v>
      </c>
      <c r="S92" s="73" t="s">
        <v>95</v>
      </c>
      <c r="T92" s="72"/>
      <c r="U92" s="71">
        <f>P92*T92</f>
        <v>0</v>
      </c>
      <c r="V92" s="74"/>
    </row>
    <row r="93" spans="1:22" x14ac:dyDescent="0.2">
      <c r="A93" s="224">
        <v>23</v>
      </c>
      <c r="B93" s="74"/>
      <c r="C93" s="268" t="s">
        <v>5</v>
      </c>
      <c r="D93" s="269"/>
      <c r="E93" s="269"/>
      <c r="F93" s="269"/>
      <c r="G93" s="269"/>
      <c r="H93" s="269"/>
      <c r="I93" s="269"/>
      <c r="J93" s="269"/>
      <c r="K93" s="269"/>
      <c r="L93" s="269"/>
      <c r="M93" s="269"/>
      <c r="N93" s="270"/>
      <c r="O93" s="215" t="s">
        <v>97</v>
      </c>
      <c r="P93" s="70">
        <v>2</v>
      </c>
      <c r="Q93" s="68" t="s">
        <v>94</v>
      </c>
      <c r="R93" s="73" t="s">
        <v>95</v>
      </c>
      <c r="S93" s="73" t="s">
        <v>95</v>
      </c>
      <c r="T93" s="72"/>
      <c r="U93" s="71">
        <f>P93*T93</f>
        <v>0</v>
      </c>
      <c r="V93" s="74"/>
    </row>
  </sheetData>
  <sheetProtection algorithmName="SHA-512" hashValue="TtN5uo4QzTOouvYXZ9pTZrqE7XlG7A/0ZFo5J1aYPKhJHd8y2cg8oi9ggco3ThxgFegfMyogLjgI8xrVYlIP0g==" saltValue="wePwF/MLDXKpggb/5q2HkA==" spinCount="100000" sheet="1" objects="1" scenarios="1"/>
  <protectedRanges>
    <protectedRange sqref="R1:R1048576 T1:T1048576 V1:V1048576" name="Oblast1"/>
  </protectedRanges>
  <mergeCells count="77">
    <mergeCell ref="A13:U13"/>
    <mergeCell ref="A9:U9"/>
    <mergeCell ref="A10:V10"/>
    <mergeCell ref="A11:V11"/>
    <mergeCell ref="A12:V12"/>
    <mergeCell ref="C92:N92"/>
    <mergeCell ref="C93:N93"/>
    <mergeCell ref="A74:A76"/>
    <mergeCell ref="C74:N74"/>
    <mergeCell ref="C76:N76"/>
    <mergeCell ref="A86:A88"/>
    <mergeCell ref="C86:N86"/>
    <mergeCell ref="C88:N88"/>
    <mergeCell ref="A77:A79"/>
    <mergeCell ref="C77:N77"/>
    <mergeCell ref="C79:N79"/>
    <mergeCell ref="A80:A82"/>
    <mergeCell ref="C80:N80"/>
    <mergeCell ref="C82:N82"/>
    <mergeCell ref="A17:A19"/>
    <mergeCell ref="C17:N17"/>
    <mergeCell ref="C19:N19"/>
    <mergeCell ref="A68:A70"/>
    <mergeCell ref="C68:N68"/>
    <mergeCell ref="C70:N70"/>
    <mergeCell ref="A20:A22"/>
    <mergeCell ref="C20:N20"/>
    <mergeCell ref="C22:N22"/>
    <mergeCell ref="A23:A25"/>
    <mergeCell ref="C23:N23"/>
    <mergeCell ref="C25:N25"/>
    <mergeCell ref="A26:A28"/>
    <mergeCell ref="C26:N26"/>
    <mergeCell ref="C28:N28"/>
    <mergeCell ref="E2:N2"/>
    <mergeCell ref="E3:N3"/>
    <mergeCell ref="E4:N4"/>
    <mergeCell ref="R5:S5"/>
    <mergeCell ref="A6:A8"/>
    <mergeCell ref="C6:N6"/>
    <mergeCell ref="C8:N8"/>
    <mergeCell ref="A29:A31"/>
    <mergeCell ref="C29:N29"/>
    <mergeCell ref="C31:N31"/>
    <mergeCell ref="A32:A34"/>
    <mergeCell ref="C32:N32"/>
    <mergeCell ref="C34:N34"/>
    <mergeCell ref="A35:A37"/>
    <mergeCell ref="C35:N35"/>
    <mergeCell ref="C37:N37"/>
    <mergeCell ref="A38:A40"/>
    <mergeCell ref="C38:N38"/>
    <mergeCell ref="C40:N40"/>
    <mergeCell ref="A41:A43"/>
    <mergeCell ref="C41:N41"/>
    <mergeCell ref="C43:N43"/>
    <mergeCell ref="A50:A52"/>
    <mergeCell ref="C50:N50"/>
    <mergeCell ref="C52:N52"/>
    <mergeCell ref="A44:A46"/>
    <mergeCell ref="C44:N44"/>
    <mergeCell ref="C46:N46"/>
    <mergeCell ref="A47:A49"/>
    <mergeCell ref="C47:N47"/>
    <mergeCell ref="C49:N49"/>
    <mergeCell ref="A53:A55"/>
    <mergeCell ref="C53:N53"/>
    <mergeCell ref="C55:N55"/>
    <mergeCell ref="A56:A58"/>
    <mergeCell ref="C56:N56"/>
    <mergeCell ref="C58:N58"/>
    <mergeCell ref="A59:A61"/>
    <mergeCell ref="C59:N59"/>
    <mergeCell ref="C61:N61"/>
    <mergeCell ref="A62:A64"/>
    <mergeCell ref="C62:N62"/>
    <mergeCell ref="C64:N64"/>
  </mergeCells>
  <pageMargins left="0.70866141732283472" right="0.70866141732283472" top="0.78740157480314965" bottom="0.78740157480314965" header="0.31496062992125984" footer="0.31496062992125984"/>
  <pageSetup paperSize="9" scale="61" fitToHeight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V49"/>
  <sheetViews>
    <sheetView view="pageBreakPreview" zoomScaleNormal="100" zoomScaleSheetLayoutView="100" workbookViewId="0"/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25.7109375" customWidth="1"/>
  </cols>
  <sheetData>
    <row r="1" spans="1:22" ht="28.5" customHeight="1" x14ac:dyDescent="0.2">
      <c r="C1" s="67" t="str">
        <f>'Krycí list'!A1</f>
        <v>OCENĚNÝ POLOŽKOVÝ SOUPIS PRACÍ S VÝKAZEM VÝMĚR</v>
      </c>
    </row>
    <row r="2" spans="1:22" ht="15.75" x14ac:dyDescent="0.25">
      <c r="C2" s="61" t="s">
        <v>98</v>
      </c>
      <c r="D2" s="62"/>
      <c r="E2" s="296" t="str">
        <f>'Krycí list'!C7</f>
        <v>ÚSTAV BIOLOGIE A VOLNĚ ŽIJÍCÍCH ZVÍŘAT</v>
      </c>
      <c r="F2" s="297"/>
      <c r="G2" s="297"/>
      <c r="H2" s="297"/>
      <c r="I2" s="297"/>
      <c r="J2" s="297"/>
      <c r="K2" s="297"/>
      <c r="L2" s="297"/>
      <c r="M2" s="297"/>
      <c r="N2" s="298"/>
      <c r="O2" s="225"/>
    </row>
    <row r="3" spans="1:22" ht="15.75" x14ac:dyDescent="0.25">
      <c r="C3" s="63" t="s">
        <v>99</v>
      </c>
      <c r="D3" s="64"/>
      <c r="E3" s="296" t="str">
        <f>'Krycí list'!C5</f>
        <v>SO 001 - OBJEKT 31</v>
      </c>
      <c r="F3" s="297"/>
      <c r="G3" s="297"/>
      <c r="H3" s="297"/>
      <c r="I3" s="297"/>
      <c r="J3" s="297"/>
      <c r="K3" s="297"/>
      <c r="L3" s="297"/>
      <c r="M3" s="297"/>
      <c r="N3" s="298"/>
      <c r="O3" s="225"/>
    </row>
    <row r="4" spans="1:22" ht="15.75" x14ac:dyDescent="0.25">
      <c r="C4" s="65" t="s">
        <v>96</v>
      </c>
      <c r="D4" s="66"/>
      <c r="E4" s="299" t="s">
        <v>118</v>
      </c>
      <c r="F4" s="300"/>
      <c r="G4" s="300"/>
      <c r="H4" s="300"/>
      <c r="I4" s="300"/>
      <c r="J4" s="300"/>
      <c r="K4" s="300"/>
      <c r="L4" s="300"/>
      <c r="M4" s="300"/>
      <c r="N4" s="301"/>
      <c r="O4" s="225"/>
    </row>
    <row r="5" spans="1:22" ht="15.75" customHeight="1" x14ac:dyDescent="0.2">
      <c r="R5" s="302"/>
      <c r="S5" s="302"/>
      <c r="T5" s="226"/>
      <c r="U5" s="226"/>
    </row>
    <row r="6" spans="1:22" x14ac:dyDescent="0.2">
      <c r="A6" s="303" t="s">
        <v>104</v>
      </c>
      <c r="B6" s="47" t="s">
        <v>0</v>
      </c>
      <c r="C6" s="268" t="s">
        <v>103</v>
      </c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70"/>
      <c r="O6" s="222" t="s">
        <v>108</v>
      </c>
      <c r="P6" s="68" t="s">
        <v>91</v>
      </c>
      <c r="Q6" s="68" t="s">
        <v>86</v>
      </c>
      <c r="R6" s="69" t="s">
        <v>87</v>
      </c>
      <c r="S6" s="69" t="s">
        <v>88</v>
      </c>
      <c r="T6" s="69" t="s">
        <v>89</v>
      </c>
      <c r="U6" s="69" t="s">
        <v>90</v>
      </c>
      <c r="V6" s="74" t="s">
        <v>259</v>
      </c>
    </row>
    <row r="7" spans="1:22" x14ac:dyDescent="0.2">
      <c r="A7" s="278"/>
      <c r="B7" s="197" t="s">
        <v>101</v>
      </c>
      <c r="C7" s="76" t="s">
        <v>102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75"/>
      <c r="O7" s="14"/>
    </row>
    <row r="8" spans="1:22" x14ac:dyDescent="0.2">
      <c r="A8" s="279"/>
      <c r="B8" s="194"/>
      <c r="C8" s="304" t="s">
        <v>105</v>
      </c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6"/>
      <c r="O8" s="209"/>
    </row>
    <row r="9" spans="1:22" s="48" customFormat="1" ht="15.75" x14ac:dyDescent="0.25">
      <c r="D9" s="64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241"/>
      <c r="P9" s="64"/>
      <c r="Q9" s="64"/>
    </row>
    <row r="10" spans="1:22" s="48" customFormat="1" ht="15.75" x14ac:dyDescent="0.25">
      <c r="A10" s="318" t="s">
        <v>260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9"/>
      <c r="T10" s="320"/>
      <c r="U10" s="320"/>
      <c r="V10" s="320"/>
    </row>
    <row r="11" spans="1:22" s="48" customFormat="1" ht="15.75" x14ac:dyDescent="0.25">
      <c r="A11" s="318" t="s">
        <v>261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  <c r="P11" s="318"/>
      <c r="Q11" s="318"/>
      <c r="R11" s="318"/>
      <c r="S11" s="319"/>
      <c r="T11" s="320"/>
      <c r="U11" s="320"/>
      <c r="V11" s="320"/>
    </row>
    <row r="12" spans="1:22" s="48" customFormat="1" ht="15.75" x14ac:dyDescent="0.25">
      <c r="D12" s="64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225"/>
      <c r="P12" s="64"/>
      <c r="Q12" s="64"/>
    </row>
    <row r="13" spans="1:22" ht="15.75" x14ac:dyDescent="0.25">
      <c r="A13" s="49"/>
      <c r="B13" s="49"/>
      <c r="C13" s="50" t="s">
        <v>3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2"/>
      <c r="O13" s="187"/>
      <c r="P13" s="49"/>
      <c r="Q13" s="49"/>
      <c r="R13" s="49"/>
      <c r="S13" s="49"/>
      <c r="T13" s="49"/>
      <c r="U13" s="53">
        <f>S14+U14</f>
        <v>0</v>
      </c>
      <c r="V13" s="312"/>
    </row>
    <row r="14" spans="1:22" ht="15" x14ac:dyDescent="0.2">
      <c r="A14" s="49"/>
      <c r="B14" s="49"/>
      <c r="C14" s="198"/>
      <c r="D14" s="198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49"/>
      <c r="Q14" s="49"/>
      <c r="R14" s="49"/>
      <c r="S14" s="46">
        <f>SUM(S15:S28)</f>
        <v>0</v>
      </c>
      <c r="T14" s="49"/>
      <c r="U14" s="46">
        <f>SUM(U15:U28)</f>
        <v>0</v>
      </c>
      <c r="V14" s="312"/>
    </row>
    <row r="15" spans="1:22" x14ac:dyDescent="0.2">
      <c r="A15" s="78"/>
      <c r="B15" s="14"/>
      <c r="C15" s="208" t="s">
        <v>106</v>
      </c>
      <c r="D15" s="43"/>
      <c r="E15" s="42"/>
      <c r="F15" s="43"/>
      <c r="G15" s="42"/>
      <c r="H15" s="43"/>
      <c r="I15" s="42"/>
      <c r="J15" s="43"/>
      <c r="K15" s="42"/>
      <c r="L15" s="43"/>
      <c r="M15" s="42"/>
      <c r="N15" s="43"/>
      <c r="O15" s="43"/>
      <c r="P15" s="14"/>
      <c r="Q15" s="14"/>
      <c r="R15" s="14"/>
      <c r="S15" s="14"/>
      <c r="T15" s="14"/>
      <c r="U15" s="14"/>
    </row>
    <row r="16" spans="1:22" x14ac:dyDescent="0.2">
      <c r="A16" s="277">
        <v>1</v>
      </c>
      <c r="B16" s="191"/>
      <c r="C16" s="313" t="s">
        <v>144</v>
      </c>
      <c r="D16" s="314"/>
      <c r="E16" s="314"/>
      <c r="F16" s="314"/>
      <c r="G16" s="314"/>
      <c r="H16" s="314"/>
      <c r="I16" s="314"/>
      <c r="J16" s="314"/>
      <c r="K16" s="314"/>
      <c r="L16" s="314"/>
      <c r="M16" s="314"/>
      <c r="N16" s="315"/>
      <c r="O16" s="215" t="s">
        <v>97</v>
      </c>
      <c r="P16" s="70">
        <f>D17+F17+H17+J17+L17+N17</f>
        <v>1</v>
      </c>
      <c r="Q16" s="68" t="s">
        <v>80</v>
      </c>
      <c r="R16" s="80"/>
      <c r="S16" s="71">
        <f>P16*R16</f>
        <v>0</v>
      </c>
      <c r="T16" s="72"/>
      <c r="U16" s="71">
        <f>P16*T16</f>
        <v>0</v>
      </c>
      <c r="V16" s="316"/>
    </row>
    <row r="17" spans="1:22" x14ac:dyDescent="0.2">
      <c r="A17" s="278"/>
      <c r="B17" s="196"/>
      <c r="C17" s="192" t="s">
        <v>81</v>
      </c>
      <c r="D17" s="43">
        <v>0</v>
      </c>
      <c r="E17" s="42" t="s">
        <v>82</v>
      </c>
      <c r="F17" s="43">
        <v>1</v>
      </c>
      <c r="G17" s="42" t="s">
        <v>83</v>
      </c>
      <c r="H17" s="43">
        <v>0</v>
      </c>
      <c r="I17" s="42" t="s">
        <v>84</v>
      </c>
      <c r="J17" s="43">
        <v>0</v>
      </c>
      <c r="K17" s="42" t="s">
        <v>85</v>
      </c>
      <c r="L17" s="43">
        <v>0</v>
      </c>
      <c r="M17" s="42"/>
      <c r="N17" s="193"/>
      <c r="O17" s="43"/>
      <c r="P17" s="14"/>
      <c r="Q17" s="14"/>
      <c r="R17" s="183"/>
      <c r="S17" s="14"/>
      <c r="T17" s="14"/>
      <c r="U17" s="14"/>
    </row>
    <row r="18" spans="1:22" x14ac:dyDescent="0.2">
      <c r="A18" s="279"/>
      <c r="B18" s="195"/>
      <c r="C18" s="274"/>
      <c r="D18" s="275"/>
      <c r="E18" s="275"/>
      <c r="F18" s="275"/>
      <c r="G18" s="275"/>
      <c r="H18" s="275"/>
      <c r="I18" s="275"/>
      <c r="J18" s="275"/>
      <c r="K18" s="275"/>
      <c r="L18" s="275"/>
      <c r="M18" s="275"/>
      <c r="N18" s="276"/>
      <c r="O18" s="211"/>
      <c r="P18" s="14"/>
      <c r="Q18" s="14"/>
      <c r="R18" s="183"/>
      <c r="S18" s="14"/>
      <c r="T18" s="14"/>
      <c r="U18" s="14"/>
    </row>
    <row r="19" spans="1:22" x14ac:dyDescent="0.2">
      <c r="A19" s="277">
        <v>2</v>
      </c>
      <c r="B19" s="191"/>
      <c r="C19" s="313" t="s">
        <v>145</v>
      </c>
      <c r="D19" s="314"/>
      <c r="E19" s="314"/>
      <c r="F19" s="314"/>
      <c r="G19" s="314"/>
      <c r="H19" s="314"/>
      <c r="I19" s="314"/>
      <c r="J19" s="314"/>
      <c r="K19" s="314"/>
      <c r="L19" s="314"/>
      <c r="M19" s="314"/>
      <c r="N19" s="315"/>
      <c r="O19" s="215" t="s">
        <v>97</v>
      </c>
      <c r="P19" s="70">
        <f>D20+F20+H20+J20+L20+N20</f>
        <v>1</v>
      </c>
      <c r="Q19" s="68" t="s">
        <v>80</v>
      </c>
      <c r="R19" s="80"/>
      <c r="S19" s="71">
        <f>P19*R19</f>
        <v>0</v>
      </c>
      <c r="T19" s="72"/>
      <c r="U19" s="71">
        <f>P19*T19</f>
        <v>0</v>
      </c>
      <c r="V19" s="316"/>
    </row>
    <row r="20" spans="1:22" x14ac:dyDescent="0.2">
      <c r="A20" s="278"/>
      <c r="B20" s="196"/>
      <c r="C20" s="192" t="s">
        <v>81</v>
      </c>
      <c r="D20" s="43">
        <v>0</v>
      </c>
      <c r="E20" s="42" t="s">
        <v>82</v>
      </c>
      <c r="F20" s="43">
        <v>0</v>
      </c>
      <c r="G20" s="42" t="s">
        <v>83</v>
      </c>
      <c r="H20" s="43">
        <v>0</v>
      </c>
      <c r="I20" s="42" t="s">
        <v>84</v>
      </c>
      <c r="J20" s="43">
        <v>0</v>
      </c>
      <c r="K20" s="42" t="s">
        <v>85</v>
      </c>
      <c r="L20" s="43">
        <v>1</v>
      </c>
      <c r="M20" s="42"/>
      <c r="N20" s="193"/>
      <c r="O20" s="43"/>
      <c r="P20" s="14"/>
      <c r="Q20" s="14"/>
      <c r="R20" s="183"/>
      <c r="S20" s="14"/>
      <c r="T20" s="14"/>
      <c r="U20" s="14"/>
    </row>
    <row r="21" spans="1:22" x14ac:dyDescent="0.2">
      <c r="A21" s="279"/>
      <c r="B21" s="195"/>
      <c r="C21" s="274"/>
      <c r="D21" s="275"/>
      <c r="E21" s="275"/>
      <c r="F21" s="275"/>
      <c r="G21" s="275"/>
      <c r="H21" s="275"/>
      <c r="I21" s="275"/>
      <c r="J21" s="275"/>
      <c r="K21" s="275"/>
      <c r="L21" s="275"/>
      <c r="M21" s="275"/>
      <c r="N21" s="276"/>
      <c r="O21" s="211"/>
      <c r="P21" s="14"/>
      <c r="Q21" s="14"/>
      <c r="R21" s="183"/>
      <c r="S21" s="14"/>
      <c r="T21" s="14"/>
      <c r="U21" s="14"/>
    </row>
    <row r="22" spans="1:22" x14ac:dyDescent="0.2">
      <c r="A22" s="277">
        <v>3</v>
      </c>
      <c r="B22" s="191"/>
      <c r="C22" s="313" t="s">
        <v>219</v>
      </c>
      <c r="D22" s="314"/>
      <c r="E22" s="314"/>
      <c r="F22" s="314"/>
      <c r="G22" s="314"/>
      <c r="H22" s="314"/>
      <c r="I22" s="314"/>
      <c r="J22" s="314"/>
      <c r="K22" s="314"/>
      <c r="L22" s="314"/>
      <c r="M22" s="314"/>
      <c r="N22" s="315"/>
      <c r="O22" s="215" t="s">
        <v>97</v>
      </c>
      <c r="P22" s="70">
        <f>D23+F23+H23+J23+L23+N23</f>
        <v>1</v>
      </c>
      <c r="Q22" s="68" t="s">
        <v>80</v>
      </c>
      <c r="R22" s="80"/>
      <c r="S22" s="71">
        <f>P22*R22</f>
        <v>0</v>
      </c>
      <c r="T22" s="72"/>
      <c r="U22" s="71">
        <f>P22*T22</f>
        <v>0</v>
      </c>
      <c r="V22" s="316"/>
    </row>
    <row r="23" spans="1:22" x14ac:dyDescent="0.2">
      <c r="A23" s="278"/>
      <c r="B23" s="196"/>
      <c r="C23" s="192" t="s">
        <v>81</v>
      </c>
      <c r="D23" s="43">
        <v>0</v>
      </c>
      <c r="E23" s="42" t="s">
        <v>82</v>
      </c>
      <c r="F23" s="43">
        <v>0</v>
      </c>
      <c r="G23" s="42" t="s">
        <v>83</v>
      </c>
      <c r="H23" s="43">
        <v>0</v>
      </c>
      <c r="I23" s="42" t="s">
        <v>84</v>
      </c>
      <c r="J23" s="43">
        <v>0</v>
      </c>
      <c r="K23" s="42" t="s">
        <v>85</v>
      </c>
      <c r="L23" s="43">
        <v>1</v>
      </c>
      <c r="M23" s="42"/>
      <c r="N23" s="193"/>
      <c r="O23" s="43"/>
      <c r="P23" s="14"/>
      <c r="Q23" s="14"/>
      <c r="R23" s="183"/>
      <c r="S23" s="14"/>
      <c r="T23" s="14"/>
      <c r="U23" s="14"/>
    </row>
    <row r="24" spans="1:22" x14ac:dyDescent="0.2">
      <c r="A24" s="279"/>
      <c r="B24" s="195"/>
      <c r="C24" s="274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6"/>
      <c r="O24" s="211"/>
      <c r="P24" s="14"/>
      <c r="Q24" s="14"/>
      <c r="R24" s="183"/>
      <c r="S24" s="14"/>
      <c r="T24" s="14"/>
      <c r="U24" s="14"/>
    </row>
    <row r="25" spans="1:22" x14ac:dyDescent="0.2">
      <c r="A25" s="277">
        <v>4</v>
      </c>
      <c r="B25" s="191"/>
      <c r="C25" s="294" t="s">
        <v>146</v>
      </c>
      <c r="D25" s="282"/>
      <c r="E25" s="282"/>
      <c r="F25" s="282"/>
      <c r="G25" s="282"/>
      <c r="H25" s="282"/>
      <c r="I25" s="282"/>
      <c r="J25" s="282"/>
      <c r="K25" s="282"/>
      <c r="L25" s="282"/>
      <c r="M25" s="282"/>
      <c r="N25" s="283"/>
      <c r="O25" s="215" t="s">
        <v>97</v>
      </c>
      <c r="P25" s="70">
        <f>D26+F26+H26+J26+L26+N26</f>
        <v>1</v>
      </c>
      <c r="Q25" s="68" t="s">
        <v>80</v>
      </c>
      <c r="R25" s="80"/>
      <c r="S25" s="71">
        <f>P25*R25</f>
        <v>0</v>
      </c>
      <c r="T25" s="72"/>
      <c r="U25" s="71">
        <f>P25*T25</f>
        <v>0</v>
      </c>
      <c r="V25" s="74"/>
    </row>
    <row r="26" spans="1:22" x14ac:dyDescent="0.2">
      <c r="A26" s="278"/>
      <c r="B26" s="196"/>
      <c r="C26" s="192" t="s">
        <v>81</v>
      </c>
      <c r="D26" s="43">
        <v>0</v>
      </c>
      <c r="E26" s="42" t="s">
        <v>82</v>
      </c>
      <c r="F26" s="43">
        <v>0</v>
      </c>
      <c r="G26" s="42" t="s">
        <v>83</v>
      </c>
      <c r="H26" s="43">
        <v>0</v>
      </c>
      <c r="I26" s="42" t="s">
        <v>84</v>
      </c>
      <c r="J26" s="43">
        <v>0</v>
      </c>
      <c r="K26" s="42" t="s">
        <v>85</v>
      </c>
      <c r="L26" s="43">
        <v>1</v>
      </c>
      <c r="M26" s="42"/>
      <c r="N26" s="193"/>
      <c r="O26" s="43"/>
      <c r="P26" s="14"/>
      <c r="Q26" s="14"/>
      <c r="R26" s="183"/>
      <c r="S26" s="14"/>
      <c r="T26" s="14"/>
      <c r="U26" s="14"/>
    </row>
    <row r="27" spans="1:22" x14ac:dyDescent="0.2">
      <c r="A27" s="279"/>
      <c r="B27" s="195"/>
      <c r="C27" s="274"/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6"/>
      <c r="O27" s="211"/>
      <c r="P27" s="14"/>
      <c r="Q27" s="14"/>
      <c r="R27" s="183"/>
      <c r="S27" s="14"/>
      <c r="T27" s="14"/>
      <c r="U27" s="14"/>
    </row>
    <row r="29" spans="1:22" ht="15.75" x14ac:dyDescent="0.25">
      <c r="A29" s="82"/>
      <c r="B29" s="83"/>
      <c r="C29" s="50" t="s">
        <v>61</v>
      </c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2"/>
      <c r="O29" s="83"/>
      <c r="P29" s="83"/>
      <c r="Q29" s="83"/>
      <c r="R29" s="83"/>
      <c r="S29" s="185"/>
      <c r="T29" s="185"/>
      <c r="U29" s="53">
        <f>S30+U30</f>
        <v>0</v>
      </c>
      <c r="V29" s="312"/>
    </row>
    <row r="30" spans="1:22" ht="15" x14ac:dyDescent="0.2">
      <c r="A30" s="186"/>
      <c r="B30" s="187"/>
      <c r="C30" s="198"/>
      <c r="D30" s="19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7"/>
      <c r="Q30" s="187"/>
      <c r="R30" s="187"/>
      <c r="S30" s="189">
        <f>SUM(S31:S34)</f>
        <v>0</v>
      </c>
      <c r="T30" s="190"/>
      <c r="U30" s="189">
        <f>SUM(U31:U34)</f>
        <v>0</v>
      </c>
      <c r="V30" s="312"/>
    </row>
    <row r="31" spans="1:22" x14ac:dyDescent="0.2">
      <c r="A31" s="287">
        <v>5</v>
      </c>
      <c r="B31" s="196"/>
      <c r="C31" s="294"/>
      <c r="D31" s="282"/>
      <c r="E31" s="282"/>
      <c r="F31" s="282"/>
      <c r="G31" s="282"/>
      <c r="H31" s="282"/>
      <c r="I31" s="282"/>
      <c r="J31" s="282"/>
      <c r="K31" s="282"/>
      <c r="L31" s="282"/>
      <c r="M31" s="282"/>
      <c r="N31" s="283"/>
      <c r="O31" s="215" t="s">
        <v>97</v>
      </c>
      <c r="P31" s="70">
        <f>D32+F32+H32+J32+L32+N32</f>
        <v>0</v>
      </c>
      <c r="Q31" s="68" t="s">
        <v>80</v>
      </c>
      <c r="R31" s="73" t="s">
        <v>95</v>
      </c>
      <c r="S31" s="73" t="s">
        <v>95</v>
      </c>
      <c r="T31" s="72"/>
      <c r="U31" s="71">
        <f>P31*T31</f>
        <v>0</v>
      </c>
      <c r="V31" s="74"/>
    </row>
    <row r="32" spans="1:22" x14ac:dyDescent="0.2">
      <c r="A32" s="287"/>
      <c r="B32" s="196"/>
      <c r="C32" s="199" t="s">
        <v>81</v>
      </c>
      <c r="D32" s="200">
        <v>0</v>
      </c>
      <c r="E32" s="47" t="s">
        <v>82</v>
      </c>
      <c r="F32" s="200">
        <v>0</v>
      </c>
      <c r="G32" s="47" t="s">
        <v>83</v>
      </c>
      <c r="H32" s="200">
        <v>0</v>
      </c>
      <c r="I32" s="47" t="s">
        <v>84</v>
      </c>
      <c r="J32" s="200">
        <v>0</v>
      </c>
      <c r="K32" s="47" t="s">
        <v>85</v>
      </c>
      <c r="L32" s="200">
        <v>0</v>
      </c>
      <c r="M32" s="47"/>
      <c r="N32" s="193"/>
      <c r="O32" s="43"/>
      <c r="P32" s="14"/>
      <c r="Q32" s="14"/>
      <c r="R32" s="14"/>
      <c r="S32" s="14"/>
      <c r="T32" s="14"/>
      <c r="U32" s="14"/>
    </row>
    <row r="33" spans="1:22" ht="12.75" customHeight="1" x14ac:dyDescent="0.2">
      <c r="A33" s="287"/>
      <c r="B33" s="196"/>
      <c r="C33" s="288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90"/>
      <c r="O33" s="212"/>
      <c r="P33" s="14"/>
      <c r="Q33" s="14"/>
      <c r="R33" s="14"/>
      <c r="S33" s="14"/>
      <c r="T33" s="14"/>
      <c r="U33" s="14"/>
    </row>
    <row r="35" spans="1:22" ht="15.75" x14ac:dyDescent="0.25">
      <c r="A35" s="56"/>
      <c r="B35" s="56"/>
      <c r="C35" s="57" t="s">
        <v>92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9"/>
      <c r="O35" s="210"/>
      <c r="P35" s="56"/>
      <c r="Q35" s="56"/>
      <c r="R35" s="56"/>
      <c r="S35" s="56"/>
      <c r="T35" s="56"/>
      <c r="U35" s="53">
        <f>U36+S36</f>
        <v>0</v>
      </c>
      <c r="V35" s="312"/>
    </row>
    <row r="36" spans="1:22" x14ac:dyDescent="0.2">
      <c r="A36" s="54"/>
      <c r="B36" s="54"/>
      <c r="C36" s="60"/>
      <c r="D36" s="60"/>
      <c r="E36" s="55"/>
      <c r="F36" s="55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46">
        <f>SUM(S37:S40)</f>
        <v>0</v>
      </c>
      <c r="T36" s="54"/>
      <c r="U36" s="46">
        <f>SUM(U37:U40)</f>
        <v>0</v>
      </c>
      <c r="V36" s="312"/>
    </row>
    <row r="37" spans="1:22" x14ac:dyDescent="0.2">
      <c r="A37" s="277">
        <v>6</v>
      </c>
      <c r="B37" s="196"/>
      <c r="C37" s="281"/>
      <c r="D37" s="282"/>
      <c r="E37" s="282"/>
      <c r="F37" s="282"/>
      <c r="G37" s="282"/>
      <c r="H37" s="282"/>
      <c r="I37" s="282"/>
      <c r="J37" s="282"/>
      <c r="K37" s="282"/>
      <c r="L37" s="282"/>
      <c r="M37" s="282"/>
      <c r="N37" s="283"/>
      <c r="O37" s="215" t="s">
        <v>97</v>
      </c>
      <c r="P37" s="70">
        <f>D38+F38+H38+J38+L38+N38</f>
        <v>0</v>
      </c>
      <c r="Q37" s="68" t="s">
        <v>79</v>
      </c>
      <c r="R37" s="80"/>
      <c r="S37" s="71">
        <f>P37*R37</f>
        <v>0</v>
      </c>
      <c r="T37" s="72"/>
      <c r="U37" s="71">
        <f>P37*T37</f>
        <v>0</v>
      </c>
      <c r="V37" s="74"/>
    </row>
    <row r="38" spans="1:22" x14ac:dyDescent="0.2">
      <c r="A38" s="278"/>
      <c r="B38" s="196"/>
      <c r="C38" s="199" t="s">
        <v>81</v>
      </c>
      <c r="D38" s="201">
        <v>0</v>
      </c>
      <c r="E38" s="47" t="s">
        <v>82</v>
      </c>
      <c r="F38" s="202">
        <v>0</v>
      </c>
      <c r="G38" s="47" t="s">
        <v>83</v>
      </c>
      <c r="H38" s="202">
        <v>0</v>
      </c>
      <c r="I38" s="47" t="s">
        <v>84</v>
      </c>
      <c r="J38" s="202">
        <v>0</v>
      </c>
      <c r="K38" s="47" t="s">
        <v>85</v>
      </c>
      <c r="L38" s="202">
        <v>0</v>
      </c>
      <c r="M38" s="47"/>
      <c r="N38" s="203"/>
      <c r="O38" s="213"/>
      <c r="P38" s="204"/>
      <c r="Q38" s="204"/>
      <c r="R38" s="205"/>
      <c r="S38" s="204"/>
      <c r="T38" s="204"/>
      <c r="U38" s="204"/>
    </row>
    <row r="39" spans="1:22" x14ac:dyDescent="0.2">
      <c r="A39" s="280"/>
      <c r="B39" s="196"/>
      <c r="C39" s="284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6"/>
      <c r="O39" s="214"/>
      <c r="P39" s="14"/>
      <c r="Q39" s="14"/>
      <c r="R39" s="183"/>
      <c r="S39" s="14"/>
      <c r="T39" s="14"/>
      <c r="U39" s="14"/>
    </row>
    <row r="40" spans="1:22" x14ac:dyDescent="0.2">
      <c r="A40" s="78"/>
      <c r="C40" s="41"/>
      <c r="D40" s="44"/>
      <c r="E40" s="41"/>
      <c r="F40" s="45"/>
      <c r="G40" s="41"/>
      <c r="H40" s="45"/>
      <c r="I40" s="41"/>
      <c r="J40" s="45"/>
      <c r="K40" s="41"/>
      <c r="L40" s="45"/>
      <c r="M40" s="41"/>
      <c r="N40" s="45"/>
      <c r="O40" s="45"/>
    </row>
    <row r="41" spans="1:22" ht="15.75" x14ac:dyDescent="0.25">
      <c r="A41" s="49"/>
      <c r="B41" s="49"/>
      <c r="C41" s="50" t="s">
        <v>93</v>
      </c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2"/>
      <c r="O41" s="187"/>
      <c r="P41" s="49"/>
      <c r="Q41" s="49"/>
      <c r="R41" s="49"/>
      <c r="S41" s="49"/>
      <c r="T41" s="49"/>
      <c r="U41" s="53">
        <f>U42+S42</f>
        <v>0</v>
      </c>
      <c r="V41" s="312"/>
    </row>
    <row r="42" spans="1:22" x14ac:dyDescent="0.2">
      <c r="A42" s="54"/>
      <c r="B42" s="54"/>
      <c r="C42" s="60"/>
      <c r="D42" s="60"/>
      <c r="E42" s="55"/>
      <c r="F42" s="55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46">
        <f>SUM(S43:S46)</f>
        <v>0</v>
      </c>
      <c r="T42" s="54"/>
      <c r="U42" s="46">
        <f>SUM(U43:U46)</f>
        <v>0</v>
      </c>
      <c r="V42" s="312"/>
    </row>
    <row r="43" spans="1:22" x14ac:dyDescent="0.2">
      <c r="A43" s="287">
        <v>7</v>
      </c>
      <c r="B43" s="196"/>
      <c r="C43" s="268"/>
      <c r="D43" s="269"/>
      <c r="E43" s="269"/>
      <c r="F43" s="269"/>
      <c r="G43" s="269"/>
      <c r="H43" s="269"/>
      <c r="I43" s="269"/>
      <c r="J43" s="269"/>
      <c r="K43" s="269"/>
      <c r="L43" s="269"/>
      <c r="M43" s="269"/>
      <c r="N43" s="270"/>
      <c r="O43" s="215" t="s">
        <v>97</v>
      </c>
      <c r="P43" s="70">
        <f>D44+F44+H44+J44+L44+N44</f>
        <v>0</v>
      </c>
      <c r="Q43" s="68" t="s">
        <v>100</v>
      </c>
      <c r="R43" s="80"/>
      <c r="S43" s="71">
        <f>P43*R43</f>
        <v>0</v>
      </c>
      <c r="T43" s="72"/>
      <c r="U43" s="71">
        <f>P43*T43</f>
        <v>0</v>
      </c>
      <c r="V43" s="74"/>
    </row>
    <row r="44" spans="1:22" x14ac:dyDescent="0.2">
      <c r="A44" s="287"/>
      <c r="B44" s="196"/>
      <c r="C44" s="199" t="s">
        <v>81</v>
      </c>
      <c r="D44" s="200">
        <v>0</v>
      </c>
      <c r="E44" s="47" t="s">
        <v>82</v>
      </c>
      <c r="F44" s="200">
        <v>0</v>
      </c>
      <c r="G44" s="47" t="s">
        <v>83</v>
      </c>
      <c r="H44" s="200">
        <v>0</v>
      </c>
      <c r="I44" s="47" t="s">
        <v>84</v>
      </c>
      <c r="J44" s="200">
        <v>0</v>
      </c>
      <c r="K44" s="47" t="s">
        <v>85</v>
      </c>
      <c r="L44" s="200">
        <v>0</v>
      </c>
      <c r="M44" s="47"/>
      <c r="N44" s="193"/>
      <c r="O44" s="43"/>
      <c r="P44" s="14"/>
      <c r="Q44" s="14"/>
      <c r="R44" s="14"/>
      <c r="S44" s="14"/>
      <c r="T44" s="14"/>
      <c r="U44" s="14"/>
    </row>
    <row r="45" spans="1:22" ht="12.75" customHeight="1" x14ac:dyDescent="0.2">
      <c r="A45" s="287"/>
      <c r="B45" s="196"/>
      <c r="C45" s="288"/>
      <c r="D45" s="289"/>
      <c r="E45" s="289"/>
      <c r="F45" s="289"/>
      <c r="G45" s="289"/>
      <c r="H45" s="289"/>
      <c r="I45" s="289"/>
      <c r="J45" s="289"/>
      <c r="K45" s="289"/>
      <c r="L45" s="289"/>
      <c r="M45" s="289"/>
      <c r="N45" s="290"/>
      <c r="O45" s="212"/>
      <c r="P45" s="14"/>
      <c r="Q45" s="14"/>
      <c r="R45" s="14"/>
      <c r="S45" s="14"/>
      <c r="T45" s="14"/>
      <c r="U45" s="14"/>
    </row>
    <row r="47" spans="1:22" ht="15.75" x14ac:dyDescent="0.25">
      <c r="A47" s="49"/>
      <c r="B47" s="49"/>
      <c r="C47" s="50" t="s">
        <v>1</v>
      </c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2"/>
      <c r="O47" s="187"/>
      <c r="P47" s="49"/>
      <c r="Q47" s="49"/>
      <c r="R47" s="49"/>
      <c r="S47" s="49"/>
      <c r="T47" s="49"/>
      <c r="U47" s="53">
        <f>U48+S48</f>
        <v>0</v>
      </c>
      <c r="V47" s="312"/>
    </row>
    <row r="48" spans="1:22" x14ac:dyDescent="0.2">
      <c r="A48" s="54"/>
      <c r="B48" s="54"/>
      <c r="C48" s="60"/>
      <c r="D48" s="60"/>
      <c r="E48" s="55"/>
      <c r="F48" s="55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46">
        <f>SUM(S49:S49)</f>
        <v>0</v>
      </c>
      <c r="T48" s="54"/>
      <c r="U48" s="46">
        <f>SUM(U49:U49)</f>
        <v>0</v>
      </c>
      <c r="V48" s="312"/>
    </row>
    <row r="49" spans="1:22" x14ac:dyDescent="0.2">
      <c r="A49" s="224">
        <v>8</v>
      </c>
      <c r="B49" s="74"/>
      <c r="C49" s="268" t="s">
        <v>5</v>
      </c>
      <c r="D49" s="269"/>
      <c r="E49" s="269"/>
      <c r="F49" s="269"/>
      <c r="G49" s="269"/>
      <c r="H49" s="269"/>
      <c r="I49" s="269"/>
      <c r="J49" s="269"/>
      <c r="K49" s="269"/>
      <c r="L49" s="269"/>
      <c r="M49" s="269"/>
      <c r="N49" s="270"/>
      <c r="O49" s="215" t="s">
        <v>97</v>
      </c>
      <c r="P49" s="70">
        <v>1</v>
      </c>
      <c r="Q49" s="68" t="s">
        <v>94</v>
      </c>
      <c r="R49" s="73" t="s">
        <v>95</v>
      </c>
      <c r="S49" s="73" t="s">
        <v>95</v>
      </c>
      <c r="T49" s="72"/>
      <c r="U49" s="71">
        <f>P49*T49</f>
        <v>0</v>
      </c>
      <c r="V49" s="74"/>
    </row>
  </sheetData>
  <sheetProtection algorithmName="SHA-512" hashValue="k5Ja33hPSh+efbKEvxBdSxZ705CkgU0cZ7k8xadufJvpIEyBK9LiOlWp3HEQhZc1pxrJ7aqI/41VOC4N14cFPA==" saltValue="wmR18gU3INuhHp/6BBLDAg==" spinCount="100000" sheet="1" objects="1" scenarios="1"/>
  <protectedRanges>
    <protectedRange sqref="R1:R1048576 T1:T1048576 V1:V1048576" name="Oblast1"/>
  </protectedRanges>
  <mergeCells count="33">
    <mergeCell ref="E9:N9"/>
    <mergeCell ref="A10:V10"/>
    <mergeCell ref="A11:V11"/>
    <mergeCell ref="C49:N49"/>
    <mergeCell ref="A37:A39"/>
    <mergeCell ref="C37:N37"/>
    <mergeCell ref="C39:N39"/>
    <mergeCell ref="A43:A45"/>
    <mergeCell ref="C43:N43"/>
    <mergeCell ref="C45:N45"/>
    <mergeCell ref="E12:N12"/>
    <mergeCell ref="A16:A18"/>
    <mergeCell ref="C16:N16"/>
    <mergeCell ref="C18:N18"/>
    <mergeCell ref="A31:A33"/>
    <mergeCell ref="C31:N31"/>
    <mergeCell ref="C33:N33"/>
    <mergeCell ref="A19:A21"/>
    <mergeCell ref="C19:N19"/>
    <mergeCell ref="C21:N21"/>
    <mergeCell ref="A22:A24"/>
    <mergeCell ref="C22:N22"/>
    <mergeCell ref="C24:N24"/>
    <mergeCell ref="A25:A27"/>
    <mergeCell ref="C25:N25"/>
    <mergeCell ref="C27:N27"/>
    <mergeCell ref="E2:N2"/>
    <mergeCell ref="E3:N3"/>
    <mergeCell ref="E4:N4"/>
    <mergeCell ref="R5:S5"/>
    <mergeCell ref="A6:A8"/>
    <mergeCell ref="C6:N6"/>
    <mergeCell ref="C8:N8"/>
  </mergeCells>
  <pageMargins left="0.70866141732283472" right="0.70866141732283472" top="0.78740157480314965" bottom="0.78740157480314965" header="0.31496062992125984" footer="0.31496062992125984"/>
  <pageSetup paperSize="9" scale="61" fitToHeight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V111"/>
  <sheetViews>
    <sheetView view="pageBreakPreview" zoomScaleNormal="100" zoomScaleSheetLayoutView="100" workbookViewId="0"/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3.28515625" customWidth="1"/>
    <col min="19" max="19" width="15.7109375" customWidth="1"/>
    <col min="20" max="20" width="10.7109375" customWidth="1"/>
    <col min="21" max="21" width="15.7109375" customWidth="1"/>
    <col min="22" max="22" width="25.7109375" customWidth="1"/>
  </cols>
  <sheetData>
    <row r="1" spans="1:22" ht="28.5" customHeight="1" x14ac:dyDescent="0.2">
      <c r="C1" s="67" t="str">
        <f>'Krycí list'!A1</f>
        <v>OCENĚNÝ POLOŽKOVÝ SOUPIS PRACÍ S VÝKAZEM VÝMĚR</v>
      </c>
    </row>
    <row r="2" spans="1:22" ht="15.75" x14ac:dyDescent="0.25">
      <c r="C2" s="61" t="s">
        <v>98</v>
      </c>
      <c r="D2" s="62"/>
      <c r="E2" s="296" t="str">
        <f>'Krycí list'!C7</f>
        <v>ÚSTAV BIOLOGIE A VOLNĚ ŽIJÍCÍCH ZVÍŘAT</v>
      </c>
      <c r="F2" s="297"/>
      <c r="G2" s="297"/>
      <c r="H2" s="297"/>
      <c r="I2" s="297"/>
      <c r="J2" s="297"/>
      <c r="K2" s="297"/>
      <c r="L2" s="297"/>
      <c r="M2" s="297"/>
      <c r="N2" s="298"/>
      <c r="O2" s="225"/>
    </row>
    <row r="3" spans="1:22" ht="15.75" x14ac:dyDescent="0.25">
      <c r="C3" s="63" t="s">
        <v>99</v>
      </c>
      <c r="D3" s="64"/>
      <c r="E3" s="296" t="str">
        <f>'Krycí list'!C5</f>
        <v>SO 001 - OBJEKT 31</v>
      </c>
      <c r="F3" s="297"/>
      <c r="G3" s="297"/>
      <c r="H3" s="297"/>
      <c r="I3" s="297"/>
      <c r="J3" s="297"/>
      <c r="K3" s="297"/>
      <c r="L3" s="297"/>
      <c r="M3" s="297"/>
      <c r="N3" s="298"/>
      <c r="O3" s="225"/>
    </row>
    <row r="4" spans="1:22" ht="15.75" x14ac:dyDescent="0.25">
      <c r="C4" s="65" t="s">
        <v>96</v>
      </c>
      <c r="D4" s="66"/>
      <c r="E4" s="299" t="s">
        <v>253</v>
      </c>
      <c r="F4" s="300"/>
      <c r="G4" s="300"/>
      <c r="H4" s="300"/>
      <c r="I4" s="300"/>
      <c r="J4" s="300"/>
      <c r="K4" s="300"/>
      <c r="L4" s="300"/>
      <c r="M4" s="300"/>
      <c r="N4" s="301"/>
      <c r="O4" s="225"/>
    </row>
    <row r="5" spans="1:22" ht="15.75" customHeight="1" x14ac:dyDescent="0.2">
      <c r="R5" s="302"/>
      <c r="S5" s="302"/>
      <c r="T5" s="226"/>
      <c r="U5" s="226"/>
    </row>
    <row r="6" spans="1:22" x14ac:dyDescent="0.2">
      <c r="A6" s="303" t="s">
        <v>104</v>
      </c>
      <c r="B6" s="47" t="s">
        <v>0</v>
      </c>
      <c r="C6" s="268" t="s">
        <v>103</v>
      </c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70"/>
      <c r="O6" s="222" t="s">
        <v>108</v>
      </c>
      <c r="P6" s="68" t="s">
        <v>91</v>
      </c>
      <c r="Q6" s="68" t="s">
        <v>86</v>
      </c>
      <c r="R6" s="69" t="s">
        <v>87</v>
      </c>
      <c r="S6" s="69" t="s">
        <v>88</v>
      </c>
      <c r="T6" s="69" t="s">
        <v>89</v>
      </c>
      <c r="U6" s="69" t="s">
        <v>90</v>
      </c>
      <c r="V6" s="74" t="s">
        <v>259</v>
      </c>
    </row>
    <row r="7" spans="1:22" x14ac:dyDescent="0.2">
      <c r="A7" s="278"/>
      <c r="B7" s="197" t="s">
        <v>101</v>
      </c>
      <c r="C7" s="76" t="s">
        <v>102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75"/>
      <c r="O7" s="14"/>
    </row>
    <row r="8" spans="1:22" x14ac:dyDescent="0.2">
      <c r="A8" s="279"/>
      <c r="B8" s="194"/>
      <c r="C8" s="304" t="s">
        <v>105</v>
      </c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6"/>
      <c r="O8" s="209"/>
    </row>
    <row r="9" spans="1:22" s="48" customFormat="1" ht="15" x14ac:dyDescent="0.2">
      <c r="A9" s="321"/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</row>
    <row r="10" spans="1:22" s="48" customFormat="1" ht="31.5" customHeight="1" x14ac:dyDescent="0.25">
      <c r="A10" s="318" t="s">
        <v>263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9"/>
      <c r="T10" s="320"/>
      <c r="U10" s="320"/>
      <c r="V10" s="320"/>
    </row>
    <row r="11" spans="1:22" s="48" customFormat="1" ht="15.75" x14ac:dyDescent="0.25">
      <c r="A11" s="318" t="s">
        <v>260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  <c r="P11" s="318"/>
      <c r="Q11" s="318"/>
      <c r="R11" s="318"/>
      <c r="S11" s="319"/>
      <c r="T11" s="320"/>
      <c r="U11" s="320"/>
      <c r="V11" s="320"/>
    </row>
    <row r="12" spans="1:22" s="48" customFormat="1" ht="15.75" x14ac:dyDescent="0.25">
      <c r="A12" s="318" t="s">
        <v>261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9"/>
      <c r="T12" s="320"/>
      <c r="U12" s="320"/>
      <c r="V12" s="320"/>
    </row>
    <row r="13" spans="1:22" s="48" customFormat="1" ht="15" x14ac:dyDescent="0.2">
      <c r="A13" s="321"/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</row>
    <row r="14" spans="1:22" ht="15.75" x14ac:dyDescent="0.25">
      <c r="A14" s="49"/>
      <c r="B14" s="49"/>
      <c r="C14" s="50" t="s">
        <v>3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2"/>
      <c r="O14" s="187"/>
      <c r="P14" s="49"/>
      <c r="Q14" s="49"/>
      <c r="R14" s="49"/>
      <c r="S14" s="49"/>
      <c r="T14" s="49"/>
      <c r="U14" s="53">
        <f>S15+U15</f>
        <v>0</v>
      </c>
      <c r="V14" s="312"/>
    </row>
    <row r="15" spans="1:22" ht="15" x14ac:dyDescent="0.2">
      <c r="A15" s="49"/>
      <c r="B15" s="49"/>
      <c r="C15" s="198"/>
      <c r="D15" s="198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49"/>
      <c r="Q15" s="49"/>
      <c r="R15" s="49"/>
      <c r="S15" s="46">
        <f>SUM(S16:S89)</f>
        <v>0</v>
      </c>
      <c r="T15" s="49"/>
      <c r="U15" s="46">
        <f>SUM(U16:U89)</f>
        <v>0</v>
      </c>
      <c r="V15" s="312"/>
    </row>
    <row r="16" spans="1:22" x14ac:dyDescent="0.2">
      <c r="A16" s="78"/>
      <c r="B16" s="14"/>
      <c r="C16" s="208" t="s">
        <v>255</v>
      </c>
      <c r="D16" s="43"/>
      <c r="E16" s="42"/>
      <c r="F16" s="43"/>
      <c r="G16" s="42"/>
      <c r="H16" s="43"/>
      <c r="I16" s="42"/>
      <c r="J16" s="43"/>
      <c r="K16" s="42"/>
      <c r="L16" s="43"/>
      <c r="M16" s="42"/>
      <c r="N16" s="43"/>
      <c r="O16" s="43"/>
      <c r="P16" s="14"/>
      <c r="Q16" s="14"/>
      <c r="R16" s="14"/>
      <c r="S16" s="14"/>
      <c r="T16" s="14"/>
      <c r="U16" s="14"/>
    </row>
    <row r="17" spans="1:22" x14ac:dyDescent="0.2">
      <c r="A17" s="277">
        <v>1</v>
      </c>
      <c r="B17" s="191"/>
      <c r="C17" s="313" t="s">
        <v>168</v>
      </c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5"/>
      <c r="O17" s="215" t="s">
        <v>97</v>
      </c>
      <c r="P17" s="228">
        <f>D18+F18+H18+J18+L18+N18</f>
        <v>2</v>
      </c>
      <c r="Q17" s="68" t="s">
        <v>80</v>
      </c>
      <c r="R17" s="80"/>
      <c r="S17" s="71">
        <f>P17*R17</f>
        <v>0</v>
      </c>
      <c r="T17" s="72"/>
      <c r="U17" s="71">
        <f>P17*T17</f>
        <v>0</v>
      </c>
      <c r="V17" s="316"/>
    </row>
    <row r="18" spans="1:22" x14ac:dyDescent="0.2">
      <c r="A18" s="278"/>
      <c r="B18" s="196"/>
      <c r="C18" s="192" t="s">
        <v>81</v>
      </c>
      <c r="D18" s="43">
        <v>0</v>
      </c>
      <c r="E18" s="42" t="s">
        <v>82</v>
      </c>
      <c r="F18" s="43">
        <v>0</v>
      </c>
      <c r="G18" s="42" t="s">
        <v>83</v>
      </c>
      <c r="H18" s="43">
        <v>0</v>
      </c>
      <c r="I18" s="42" t="s">
        <v>84</v>
      </c>
      <c r="J18" s="43">
        <v>0</v>
      </c>
      <c r="K18" s="42" t="s">
        <v>85</v>
      </c>
      <c r="L18" s="43">
        <v>2</v>
      </c>
      <c r="M18" s="42"/>
      <c r="N18" s="193"/>
      <c r="O18" s="43"/>
      <c r="P18" s="14"/>
      <c r="Q18" s="14"/>
      <c r="R18" s="183"/>
      <c r="S18" s="14"/>
      <c r="T18" s="14"/>
      <c r="U18" s="14"/>
    </row>
    <row r="19" spans="1:22" x14ac:dyDescent="0.2">
      <c r="A19" s="279"/>
      <c r="B19" s="195"/>
      <c r="C19" s="274"/>
      <c r="D19" s="275"/>
      <c r="E19" s="275"/>
      <c r="F19" s="275"/>
      <c r="G19" s="275"/>
      <c r="H19" s="275"/>
      <c r="I19" s="275"/>
      <c r="J19" s="275"/>
      <c r="K19" s="275"/>
      <c r="L19" s="275"/>
      <c r="M19" s="275"/>
      <c r="N19" s="276"/>
      <c r="O19" s="211"/>
      <c r="P19" s="14"/>
      <c r="Q19" s="14"/>
      <c r="R19" s="183"/>
      <c r="S19" s="14"/>
      <c r="T19" s="14"/>
      <c r="U19" s="14"/>
    </row>
    <row r="20" spans="1:22" ht="15" customHeight="1" x14ac:dyDescent="0.2">
      <c r="A20" s="277">
        <v>2</v>
      </c>
      <c r="B20" s="191"/>
      <c r="C20" s="313" t="s">
        <v>169</v>
      </c>
      <c r="D20" s="314"/>
      <c r="E20" s="314"/>
      <c r="F20" s="314"/>
      <c r="G20" s="314"/>
      <c r="H20" s="314"/>
      <c r="I20" s="314"/>
      <c r="J20" s="314"/>
      <c r="K20" s="314"/>
      <c r="L20" s="314"/>
      <c r="M20" s="314"/>
      <c r="N20" s="315"/>
      <c r="O20" s="215" t="s">
        <v>97</v>
      </c>
      <c r="P20" s="70">
        <f>D21+F21+H21+J21+L21+N21</f>
        <v>2</v>
      </c>
      <c r="Q20" s="68" t="s">
        <v>80</v>
      </c>
      <c r="R20" s="80"/>
      <c r="S20" s="71">
        <f>P20*R20</f>
        <v>0</v>
      </c>
      <c r="T20" s="72"/>
      <c r="U20" s="71">
        <f>P20*T20</f>
        <v>0</v>
      </c>
      <c r="V20" s="316"/>
    </row>
    <row r="21" spans="1:22" x14ac:dyDescent="0.2">
      <c r="A21" s="278"/>
      <c r="B21" s="196"/>
      <c r="C21" s="192" t="s">
        <v>81</v>
      </c>
      <c r="D21" s="43">
        <v>0</v>
      </c>
      <c r="E21" s="42" t="s">
        <v>82</v>
      </c>
      <c r="F21" s="43">
        <v>0</v>
      </c>
      <c r="G21" s="42" t="s">
        <v>83</v>
      </c>
      <c r="H21" s="43">
        <v>0</v>
      </c>
      <c r="I21" s="42" t="s">
        <v>84</v>
      </c>
      <c r="J21" s="43">
        <v>0</v>
      </c>
      <c r="K21" s="42" t="s">
        <v>85</v>
      </c>
      <c r="L21" s="43">
        <v>2</v>
      </c>
      <c r="M21" s="42"/>
      <c r="N21" s="193"/>
      <c r="O21" s="43"/>
      <c r="P21" s="14"/>
      <c r="Q21" s="14"/>
      <c r="R21" s="183"/>
      <c r="S21" s="14"/>
      <c r="T21" s="14"/>
      <c r="U21" s="14"/>
    </row>
    <row r="22" spans="1:22" x14ac:dyDescent="0.2">
      <c r="A22" s="279"/>
      <c r="B22" s="195"/>
      <c r="C22" s="274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6"/>
      <c r="O22" s="211"/>
      <c r="P22" s="14"/>
      <c r="Q22" s="14"/>
      <c r="R22" s="183"/>
      <c r="S22" s="14"/>
      <c r="T22" s="14"/>
      <c r="U22" s="14"/>
    </row>
    <row r="23" spans="1:22" x14ac:dyDescent="0.2">
      <c r="A23" s="277">
        <v>3</v>
      </c>
      <c r="B23" s="191"/>
      <c r="C23" s="313" t="s">
        <v>170</v>
      </c>
      <c r="D23" s="314"/>
      <c r="E23" s="314"/>
      <c r="F23" s="314"/>
      <c r="G23" s="314"/>
      <c r="H23" s="314"/>
      <c r="I23" s="314"/>
      <c r="J23" s="314"/>
      <c r="K23" s="314"/>
      <c r="L23" s="314"/>
      <c r="M23" s="314"/>
      <c r="N23" s="315"/>
      <c r="O23" s="215" t="s">
        <v>97</v>
      </c>
      <c r="P23" s="70">
        <f>D24+F24+H24+J24+L24+N24</f>
        <v>2</v>
      </c>
      <c r="Q23" s="68" t="s">
        <v>80</v>
      </c>
      <c r="R23" s="80"/>
      <c r="S23" s="71">
        <f>P23*R23</f>
        <v>0</v>
      </c>
      <c r="T23" s="72"/>
      <c r="U23" s="71">
        <f>P23*T23</f>
        <v>0</v>
      </c>
      <c r="V23" s="316"/>
    </row>
    <row r="24" spans="1:22" x14ac:dyDescent="0.2">
      <c r="A24" s="278"/>
      <c r="B24" s="196"/>
      <c r="C24" s="192" t="s">
        <v>81</v>
      </c>
      <c r="D24" s="43">
        <v>0</v>
      </c>
      <c r="E24" s="42" t="s">
        <v>82</v>
      </c>
      <c r="F24" s="43">
        <v>0</v>
      </c>
      <c r="G24" s="42" t="s">
        <v>83</v>
      </c>
      <c r="H24" s="43">
        <v>0</v>
      </c>
      <c r="I24" s="42" t="s">
        <v>84</v>
      </c>
      <c r="J24" s="43">
        <v>0</v>
      </c>
      <c r="K24" s="42" t="s">
        <v>85</v>
      </c>
      <c r="L24" s="43">
        <v>2</v>
      </c>
      <c r="M24" s="42"/>
      <c r="N24" s="193"/>
      <c r="O24" s="43"/>
      <c r="P24" s="14"/>
      <c r="Q24" s="14"/>
      <c r="R24" s="183"/>
      <c r="S24" s="14"/>
      <c r="T24" s="14"/>
      <c r="U24" s="14"/>
    </row>
    <row r="25" spans="1:22" x14ac:dyDescent="0.2">
      <c r="A25" s="279"/>
      <c r="B25" s="195"/>
      <c r="C25" s="274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6"/>
      <c r="O25" s="211"/>
      <c r="P25" s="14"/>
      <c r="Q25" s="14"/>
      <c r="R25" s="183"/>
      <c r="S25" s="14"/>
      <c r="T25" s="14"/>
      <c r="U25" s="14"/>
    </row>
    <row r="26" spans="1:22" x14ac:dyDescent="0.2">
      <c r="A26" s="277">
        <v>4</v>
      </c>
      <c r="B26" s="191"/>
      <c r="C26" s="313" t="s">
        <v>171</v>
      </c>
      <c r="D26" s="314"/>
      <c r="E26" s="314"/>
      <c r="F26" s="314"/>
      <c r="G26" s="314"/>
      <c r="H26" s="314"/>
      <c r="I26" s="314"/>
      <c r="J26" s="314"/>
      <c r="K26" s="314"/>
      <c r="L26" s="314"/>
      <c r="M26" s="314"/>
      <c r="N26" s="315"/>
      <c r="O26" s="215" t="s">
        <v>97</v>
      </c>
      <c r="P26" s="70">
        <f>D27+F27+H27+J27+L27+N27</f>
        <v>18</v>
      </c>
      <c r="Q26" s="68" t="s">
        <v>80</v>
      </c>
      <c r="R26" s="80"/>
      <c r="S26" s="71">
        <f>P26*R26</f>
        <v>0</v>
      </c>
      <c r="T26" s="72"/>
      <c r="U26" s="71">
        <f>P26*T26</f>
        <v>0</v>
      </c>
      <c r="V26" s="316"/>
    </row>
    <row r="27" spans="1:22" x14ac:dyDescent="0.2">
      <c r="A27" s="278"/>
      <c r="B27" s="196"/>
      <c r="C27" s="192" t="s">
        <v>81</v>
      </c>
      <c r="D27" s="43">
        <v>3</v>
      </c>
      <c r="E27" s="42" t="s">
        <v>82</v>
      </c>
      <c r="F27" s="43">
        <v>6</v>
      </c>
      <c r="G27" s="42" t="s">
        <v>83</v>
      </c>
      <c r="H27" s="43">
        <v>4</v>
      </c>
      <c r="I27" s="42" t="s">
        <v>84</v>
      </c>
      <c r="J27" s="43">
        <v>4</v>
      </c>
      <c r="K27" s="42" t="s">
        <v>85</v>
      </c>
      <c r="L27" s="43">
        <v>1</v>
      </c>
      <c r="M27" s="42"/>
      <c r="N27" s="193"/>
      <c r="O27" s="43"/>
      <c r="P27" s="14"/>
      <c r="Q27" s="14"/>
      <c r="R27" s="183"/>
      <c r="S27" s="14"/>
      <c r="T27" s="14"/>
      <c r="U27" s="14"/>
    </row>
    <row r="28" spans="1:22" x14ac:dyDescent="0.2">
      <c r="A28" s="279"/>
      <c r="B28" s="195"/>
      <c r="C28" s="274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6"/>
      <c r="O28" s="211"/>
      <c r="P28" s="14"/>
      <c r="Q28" s="14"/>
      <c r="R28" s="183"/>
      <c r="S28" s="14"/>
      <c r="T28" s="14"/>
      <c r="U28" s="14"/>
    </row>
    <row r="29" spans="1:22" x14ac:dyDescent="0.2">
      <c r="A29" s="277">
        <v>5</v>
      </c>
      <c r="B29" s="191"/>
      <c r="C29" s="313" t="s">
        <v>172</v>
      </c>
      <c r="D29" s="314"/>
      <c r="E29" s="314"/>
      <c r="F29" s="314"/>
      <c r="G29" s="314"/>
      <c r="H29" s="314"/>
      <c r="I29" s="314"/>
      <c r="J29" s="314"/>
      <c r="K29" s="314"/>
      <c r="L29" s="314"/>
      <c r="M29" s="314"/>
      <c r="N29" s="315"/>
      <c r="O29" s="215" t="s">
        <v>97</v>
      </c>
      <c r="P29" s="70">
        <f>D30+F30+H30+J30+L30+N30</f>
        <v>18</v>
      </c>
      <c r="Q29" s="68" t="s">
        <v>80</v>
      </c>
      <c r="R29" s="80"/>
      <c r="S29" s="71">
        <f>P29*R29</f>
        <v>0</v>
      </c>
      <c r="T29" s="72"/>
      <c r="U29" s="71">
        <f>P29*T29</f>
        <v>0</v>
      </c>
      <c r="V29" s="316"/>
    </row>
    <row r="30" spans="1:22" x14ac:dyDescent="0.2">
      <c r="A30" s="278"/>
      <c r="B30" s="196"/>
      <c r="C30" s="192" t="s">
        <v>81</v>
      </c>
      <c r="D30" s="43">
        <v>0</v>
      </c>
      <c r="E30" s="42" t="s">
        <v>82</v>
      </c>
      <c r="F30" s="43">
        <v>0</v>
      </c>
      <c r="G30" s="42" t="s">
        <v>83</v>
      </c>
      <c r="H30" s="43">
        <v>0</v>
      </c>
      <c r="I30" s="42" t="s">
        <v>84</v>
      </c>
      <c r="J30" s="43">
        <v>0</v>
      </c>
      <c r="K30" s="42" t="s">
        <v>85</v>
      </c>
      <c r="L30" s="43">
        <v>18</v>
      </c>
      <c r="M30" s="42"/>
      <c r="N30" s="193"/>
      <c r="O30" s="43"/>
      <c r="P30" s="14"/>
      <c r="Q30" s="14"/>
      <c r="R30" s="183"/>
      <c r="S30" s="14"/>
      <c r="T30" s="14"/>
      <c r="U30" s="14"/>
    </row>
    <row r="31" spans="1:22" x14ac:dyDescent="0.2">
      <c r="A31" s="279"/>
      <c r="B31" s="195"/>
      <c r="C31" s="274"/>
      <c r="D31" s="275"/>
      <c r="E31" s="275"/>
      <c r="F31" s="275"/>
      <c r="G31" s="275"/>
      <c r="H31" s="275"/>
      <c r="I31" s="275"/>
      <c r="J31" s="275"/>
      <c r="K31" s="275"/>
      <c r="L31" s="275"/>
      <c r="M31" s="275"/>
      <c r="N31" s="276"/>
      <c r="O31" s="211"/>
      <c r="P31" s="14"/>
      <c r="Q31" s="14"/>
      <c r="R31" s="183"/>
      <c r="S31" s="14"/>
      <c r="T31" s="14"/>
      <c r="U31" s="14"/>
    </row>
    <row r="32" spans="1:22" x14ac:dyDescent="0.2">
      <c r="A32" s="277">
        <v>6</v>
      </c>
      <c r="B32" s="191"/>
      <c r="C32" s="313" t="s">
        <v>173</v>
      </c>
      <c r="D32" s="314"/>
      <c r="E32" s="314"/>
      <c r="F32" s="314"/>
      <c r="G32" s="314"/>
      <c r="H32" s="314"/>
      <c r="I32" s="314"/>
      <c r="J32" s="314"/>
      <c r="K32" s="314"/>
      <c r="L32" s="314"/>
      <c r="M32" s="314"/>
      <c r="N32" s="315"/>
      <c r="O32" s="215" t="s">
        <v>97</v>
      </c>
      <c r="P32" s="70">
        <f>D33+F33+H33+J33+L33+N33</f>
        <v>18</v>
      </c>
      <c r="Q32" s="68" t="s">
        <v>80</v>
      </c>
      <c r="R32" s="80"/>
      <c r="S32" s="71">
        <f>P32*R32</f>
        <v>0</v>
      </c>
      <c r="T32" s="72"/>
      <c r="U32" s="71">
        <f>P32*T32</f>
        <v>0</v>
      </c>
      <c r="V32" s="316"/>
    </row>
    <row r="33" spans="1:22" x14ac:dyDescent="0.2">
      <c r="A33" s="278"/>
      <c r="B33" s="196"/>
      <c r="C33" s="192" t="s">
        <v>81</v>
      </c>
      <c r="D33" s="43">
        <v>0</v>
      </c>
      <c r="E33" s="42" t="s">
        <v>82</v>
      </c>
      <c r="F33" s="43">
        <v>0</v>
      </c>
      <c r="G33" s="42" t="s">
        <v>83</v>
      </c>
      <c r="H33" s="43">
        <v>0</v>
      </c>
      <c r="I33" s="42" t="s">
        <v>84</v>
      </c>
      <c r="J33" s="43">
        <v>0</v>
      </c>
      <c r="K33" s="42" t="s">
        <v>85</v>
      </c>
      <c r="L33" s="43">
        <v>18</v>
      </c>
      <c r="M33" s="42"/>
      <c r="N33" s="193"/>
      <c r="O33" s="43"/>
      <c r="P33" s="14"/>
      <c r="Q33" s="14"/>
      <c r="R33" s="183"/>
      <c r="S33" s="14"/>
      <c r="T33" s="14"/>
      <c r="U33" s="14"/>
    </row>
    <row r="34" spans="1:22" x14ac:dyDescent="0.2">
      <c r="A34" s="279"/>
      <c r="B34" s="195"/>
      <c r="C34" s="274"/>
      <c r="D34" s="275"/>
      <c r="E34" s="275"/>
      <c r="F34" s="275"/>
      <c r="G34" s="275"/>
      <c r="H34" s="275"/>
      <c r="I34" s="275"/>
      <c r="J34" s="275"/>
      <c r="K34" s="275"/>
      <c r="L34" s="275"/>
      <c r="M34" s="275"/>
      <c r="N34" s="276"/>
      <c r="O34" s="211"/>
      <c r="P34" s="14"/>
      <c r="Q34" s="14"/>
      <c r="R34" s="183"/>
      <c r="S34" s="14"/>
      <c r="T34" s="14"/>
      <c r="U34" s="14"/>
    </row>
    <row r="35" spans="1:22" x14ac:dyDescent="0.2">
      <c r="A35" s="277">
        <v>7</v>
      </c>
      <c r="B35" s="191"/>
      <c r="C35" s="313" t="s">
        <v>174</v>
      </c>
      <c r="D35" s="314"/>
      <c r="E35" s="314"/>
      <c r="F35" s="314"/>
      <c r="G35" s="314"/>
      <c r="H35" s="314"/>
      <c r="I35" s="314"/>
      <c r="J35" s="314"/>
      <c r="K35" s="314"/>
      <c r="L35" s="314"/>
      <c r="M35" s="314"/>
      <c r="N35" s="315"/>
      <c r="O35" s="215" t="s">
        <v>97</v>
      </c>
      <c r="P35" s="228">
        <f>D36+F36+H36+J36+L36+N36</f>
        <v>8</v>
      </c>
      <c r="Q35" s="68" t="s">
        <v>80</v>
      </c>
      <c r="R35" s="80"/>
      <c r="S35" s="71">
        <f>P35*R35</f>
        <v>0</v>
      </c>
      <c r="T35" s="72"/>
      <c r="U35" s="71">
        <f>P35*T35</f>
        <v>0</v>
      </c>
      <c r="V35" s="316"/>
    </row>
    <row r="36" spans="1:22" x14ac:dyDescent="0.2">
      <c r="A36" s="278"/>
      <c r="B36" s="196"/>
      <c r="C36" s="192" t="s">
        <v>81</v>
      </c>
      <c r="D36" s="43">
        <v>0</v>
      </c>
      <c r="E36" s="42" t="s">
        <v>82</v>
      </c>
      <c r="F36" s="43">
        <v>0</v>
      </c>
      <c r="G36" s="42" t="s">
        <v>83</v>
      </c>
      <c r="H36" s="43">
        <v>0</v>
      </c>
      <c r="I36" s="42" t="s">
        <v>84</v>
      </c>
      <c r="J36" s="43">
        <v>0</v>
      </c>
      <c r="K36" s="42" t="s">
        <v>85</v>
      </c>
      <c r="L36" s="43">
        <v>8</v>
      </c>
      <c r="M36" s="42"/>
      <c r="N36" s="193"/>
      <c r="O36" s="43"/>
      <c r="P36" s="14"/>
      <c r="Q36" s="14"/>
      <c r="R36" s="183"/>
      <c r="S36" s="14"/>
      <c r="T36" s="14"/>
      <c r="U36" s="14"/>
    </row>
    <row r="37" spans="1:22" x14ac:dyDescent="0.2">
      <c r="A37" s="279"/>
      <c r="B37" s="195"/>
      <c r="C37" s="274"/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6"/>
      <c r="O37" s="211"/>
      <c r="P37" s="14"/>
      <c r="Q37" s="14"/>
      <c r="R37" s="183"/>
      <c r="S37" s="14"/>
      <c r="T37" s="14"/>
      <c r="U37" s="14"/>
    </row>
    <row r="38" spans="1:22" x14ac:dyDescent="0.2">
      <c r="A38" s="277">
        <v>8</v>
      </c>
      <c r="B38" s="191"/>
      <c r="C38" s="313" t="s">
        <v>175</v>
      </c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5"/>
      <c r="O38" s="215" t="s">
        <v>97</v>
      </c>
      <c r="P38" s="70">
        <f>D39+F39+H39+J39+L39+N39</f>
        <v>8</v>
      </c>
      <c r="Q38" s="68" t="s">
        <v>80</v>
      </c>
      <c r="R38" s="80"/>
      <c r="S38" s="71">
        <f>P38*R38</f>
        <v>0</v>
      </c>
      <c r="T38" s="72"/>
      <c r="U38" s="71">
        <f>P38*T38</f>
        <v>0</v>
      </c>
      <c r="V38" s="316"/>
    </row>
    <row r="39" spans="1:22" x14ac:dyDescent="0.2">
      <c r="A39" s="278"/>
      <c r="B39" s="196"/>
      <c r="C39" s="192" t="s">
        <v>81</v>
      </c>
      <c r="D39" s="43">
        <v>0</v>
      </c>
      <c r="E39" s="42" t="s">
        <v>82</v>
      </c>
      <c r="F39" s="43">
        <v>0</v>
      </c>
      <c r="G39" s="42" t="s">
        <v>83</v>
      </c>
      <c r="H39" s="43">
        <v>0</v>
      </c>
      <c r="I39" s="42" t="s">
        <v>84</v>
      </c>
      <c r="J39" s="43">
        <v>0</v>
      </c>
      <c r="K39" s="42" t="s">
        <v>85</v>
      </c>
      <c r="L39" s="43">
        <v>8</v>
      </c>
      <c r="M39" s="42"/>
      <c r="N39" s="193"/>
      <c r="O39" s="43"/>
      <c r="P39" s="14"/>
      <c r="Q39" s="14"/>
      <c r="R39" s="183"/>
      <c r="S39" s="14"/>
      <c r="T39" s="14"/>
      <c r="U39" s="14"/>
    </row>
    <row r="40" spans="1:22" x14ac:dyDescent="0.2">
      <c r="A40" s="279"/>
      <c r="B40" s="195"/>
      <c r="C40" s="274"/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6"/>
      <c r="O40" s="211"/>
      <c r="P40" s="14"/>
      <c r="Q40" s="14"/>
      <c r="R40" s="183"/>
      <c r="S40" s="14"/>
      <c r="T40" s="14"/>
      <c r="U40" s="14"/>
    </row>
    <row r="41" spans="1:22" x14ac:dyDescent="0.2">
      <c r="A41" s="277">
        <v>9</v>
      </c>
      <c r="B41" s="191"/>
      <c r="C41" s="313" t="s">
        <v>176</v>
      </c>
      <c r="D41" s="314"/>
      <c r="E41" s="314"/>
      <c r="F41" s="314"/>
      <c r="G41" s="314"/>
      <c r="H41" s="314"/>
      <c r="I41" s="314"/>
      <c r="J41" s="314"/>
      <c r="K41" s="314"/>
      <c r="L41" s="314"/>
      <c r="M41" s="314"/>
      <c r="N41" s="315"/>
      <c r="O41" s="215" t="s">
        <v>97</v>
      </c>
      <c r="P41" s="70">
        <f>D42+F42+H42+J42+L42+N42</f>
        <v>8</v>
      </c>
      <c r="Q41" s="68" t="s">
        <v>80</v>
      </c>
      <c r="R41" s="80"/>
      <c r="S41" s="71">
        <f>P41*R41</f>
        <v>0</v>
      </c>
      <c r="T41" s="72"/>
      <c r="U41" s="71">
        <f>P41*T41</f>
        <v>0</v>
      </c>
      <c r="V41" s="316"/>
    </row>
    <row r="42" spans="1:22" x14ac:dyDescent="0.2">
      <c r="A42" s="278"/>
      <c r="B42" s="196"/>
      <c r="C42" s="192" t="s">
        <v>81</v>
      </c>
      <c r="D42" s="43">
        <v>0</v>
      </c>
      <c r="E42" s="42" t="s">
        <v>82</v>
      </c>
      <c r="F42" s="43">
        <v>0</v>
      </c>
      <c r="G42" s="42" t="s">
        <v>83</v>
      </c>
      <c r="H42" s="43">
        <v>0</v>
      </c>
      <c r="I42" s="42" t="s">
        <v>84</v>
      </c>
      <c r="J42" s="43">
        <v>0</v>
      </c>
      <c r="K42" s="42" t="s">
        <v>85</v>
      </c>
      <c r="L42" s="43">
        <v>8</v>
      </c>
      <c r="M42" s="42"/>
      <c r="N42" s="193"/>
      <c r="O42" s="43"/>
      <c r="P42" s="14"/>
      <c r="Q42" s="14"/>
      <c r="R42" s="183"/>
      <c r="S42" s="14"/>
      <c r="T42" s="14"/>
      <c r="U42" s="14"/>
    </row>
    <row r="43" spans="1:22" x14ac:dyDescent="0.2">
      <c r="A43" s="279"/>
      <c r="B43" s="195"/>
      <c r="C43" s="274"/>
      <c r="D43" s="275"/>
      <c r="E43" s="275"/>
      <c r="F43" s="275"/>
      <c r="G43" s="275"/>
      <c r="H43" s="275"/>
      <c r="I43" s="275"/>
      <c r="J43" s="275"/>
      <c r="K43" s="275"/>
      <c r="L43" s="275"/>
      <c r="M43" s="275"/>
      <c r="N43" s="276"/>
      <c r="O43" s="211"/>
      <c r="P43" s="14"/>
      <c r="Q43" s="14"/>
      <c r="R43" s="183"/>
      <c r="S43" s="14"/>
      <c r="T43" s="14"/>
      <c r="U43" s="14"/>
    </row>
    <row r="44" spans="1:22" x14ac:dyDescent="0.2">
      <c r="A44" s="277">
        <v>10</v>
      </c>
      <c r="B44" s="191"/>
      <c r="C44" s="313" t="s">
        <v>177</v>
      </c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315"/>
      <c r="O44" s="215" t="s">
        <v>97</v>
      </c>
      <c r="P44" s="70">
        <f>D45+F45+H45+J45+L45+N45</f>
        <v>8</v>
      </c>
      <c r="Q44" s="68" t="s">
        <v>80</v>
      </c>
      <c r="R44" s="80"/>
      <c r="S44" s="71">
        <f>P44*R44</f>
        <v>0</v>
      </c>
      <c r="T44" s="72"/>
      <c r="U44" s="71">
        <f>P44*T44</f>
        <v>0</v>
      </c>
      <c r="V44" s="316"/>
    </row>
    <row r="45" spans="1:22" x14ac:dyDescent="0.2">
      <c r="A45" s="278"/>
      <c r="B45" s="196"/>
      <c r="C45" s="192" t="s">
        <v>81</v>
      </c>
      <c r="D45" s="43">
        <v>0</v>
      </c>
      <c r="E45" s="42" t="s">
        <v>82</v>
      </c>
      <c r="F45" s="43">
        <v>0</v>
      </c>
      <c r="G45" s="42" t="s">
        <v>83</v>
      </c>
      <c r="H45" s="43">
        <v>0</v>
      </c>
      <c r="I45" s="42" t="s">
        <v>84</v>
      </c>
      <c r="J45" s="43">
        <v>0</v>
      </c>
      <c r="K45" s="42" t="s">
        <v>85</v>
      </c>
      <c r="L45" s="43">
        <v>8</v>
      </c>
      <c r="M45" s="42"/>
      <c r="N45" s="193"/>
      <c r="O45" s="43"/>
      <c r="P45" s="14"/>
      <c r="Q45" s="14"/>
      <c r="R45" s="183"/>
      <c r="S45" s="14"/>
      <c r="T45" s="14"/>
      <c r="U45" s="14"/>
    </row>
    <row r="46" spans="1:22" x14ac:dyDescent="0.2">
      <c r="A46" s="279"/>
      <c r="B46" s="195"/>
      <c r="C46" s="274"/>
      <c r="D46" s="275"/>
      <c r="E46" s="275"/>
      <c r="F46" s="275"/>
      <c r="G46" s="275"/>
      <c r="H46" s="275"/>
      <c r="I46" s="275"/>
      <c r="J46" s="275"/>
      <c r="K46" s="275"/>
      <c r="L46" s="275"/>
      <c r="M46" s="275"/>
      <c r="N46" s="276"/>
      <c r="O46" s="211"/>
      <c r="P46" s="14"/>
      <c r="Q46" s="14"/>
      <c r="R46" s="183"/>
      <c r="S46" s="14"/>
      <c r="T46" s="14"/>
      <c r="U46" s="14"/>
    </row>
    <row r="47" spans="1:22" x14ac:dyDescent="0.2">
      <c r="A47" s="277">
        <v>11</v>
      </c>
      <c r="B47" s="191"/>
      <c r="C47" s="313" t="s">
        <v>178</v>
      </c>
      <c r="D47" s="314"/>
      <c r="E47" s="314"/>
      <c r="F47" s="314"/>
      <c r="G47" s="314"/>
      <c r="H47" s="314"/>
      <c r="I47" s="314"/>
      <c r="J47" s="314"/>
      <c r="K47" s="314"/>
      <c r="L47" s="314"/>
      <c r="M47" s="314"/>
      <c r="N47" s="315"/>
      <c r="O47" s="215" t="s">
        <v>97</v>
      </c>
      <c r="P47" s="70">
        <f>D48+F48+H48+J48+L48+N48</f>
        <v>8</v>
      </c>
      <c r="Q47" s="68" t="s">
        <v>80</v>
      </c>
      <c r="R47" s="80"/>
      <c r="S47" s="71">
        <f>P47*R47</f>
        <v>0</v>
      </c>
      <c r="T47" s="72"/>
      <c r="U47" s="71">
        <f>P47*T47</f>
        <v>0</v>
      </c>
      <c r="V47" s="316"/>
    </row>
    <row r="48" spans="1:22" x14ac:dyDescent="0.2">
      <c r="A48" s="278"/>
      <c r="B48" s="196"/>
      <c r="C48" s="192" t="s">
        <v>81</v>
      </c>
      <c r="D48" s="43">
        <v>0</v>
      </c>
      <c r="E48" s="42" t="s">
        <v>82</v>
      </c>
      <c r="F48" s="43">
        <v>0</v>
      </c>
      <c r="G48" s="42" t="s">
        <v>83</v>
      </c>
      <c r="H48" s="43">
        <v>0</v>
      </c>
      <c r="I48" s="42" t="s">
        <v>84</v>
      </c>
      <c r="J48" s="43">
        <v>0</v>
      </c>
      <c r="K48" s="42" t="s">
        <v>85</v>
      </c>
      <c r="L48" s="43">
        <v>8</v>
      </c>
      <c r="M48" s="42"/>
      <c r="N48" s="193"/>
      <c r="O48" s="43"/>
      <c r="P48" s="14"/>
      <c r="Q48" s="14"/>
      <c r="R48" s="183"/>
      <c r="S48" s="14"/>
      <c r="T48" s="14"/>
      <c r="U48" s="14"/>
    </row>
    <row r="49" spans="1:22" x14ac:dyDescent="0.2">
      <c r="A49" s="279"/>
      <c r="B49" s="195"/>
      <c r="C49" s="274"/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6"/>
      <c r="O49" s="211"/>
      <c r="P49" s="14"/>
      <c r="Q49" s="14"/>
      <c r="R49" s="183"/>
      <c r="S49" s="14"/>
      <c r="T49" s="14"/>
      <c r="U49" s="14"/>
    </row>
    <row r="50" spans="1:22" x14ac:dyDescent="0.2">
      <c r="A50" s="277">
        <v>12</v>
      </c>
      <c r="B50" s="191"/>
      <c r="C50" s="313" t="s">
        <v>179</v>
      </c>
      <c r="D50" s="314"/>
      <c r="E50" s="314"/>
      <c r="F50" s="314"/>
      <c r="G50" s="314"/>
      <c r="H50" s="314"/>
      <c r="I50" s="314"/>
      <c r="J50" s="314"/>
      <c r="K50" s="314"/>
      <c r="L50" s="314"/>
      <c r="M50" s="314"/>
      <c r="N50" s="315"/>
      <c r="O50" s="215" t="s">
        <v>97</v>
      </c>
      <c r="P50" s="70">
        <f>D51+F51+H51+J51+L51+N51</f>
        <v>8</v>
      </c>
      <c r="Q50" s="68" t="s">
        <v>80</v>
      </c>
      <c r="R50" s="80"/>
      <c r="S50" s="71">
        <f>P50*R50</f>
        <v>0</v>
      </c>
      <c r="T50" s="72"/>
      <c r="U50" s="71">
        <f>P50*T50</f>
        <v>0</v>
      </c>
      <c r="V50" s="316"/>
    </row>
    <row r="51" spans="1:22" x14ac:dyDescent="0.2">
      <c r="A51" s="278"/>
      <c r="B51" s="196"/>
      <c r="C51" s="192" t="s">
        <v>81</v>
      </c>
      <c r="D51" s="43">
        <v>0</v>
      </c>
      <c r="E51" s="42" t="s">
        <v>82</v>
      </c>
      <c r="F51" s="43">
        <v>0</v>
      </c>
      <c r="G51" s="42" t="s">
        <v>83</v>
      </c>
      <c r="H51" s="43">
        <v>0</v>
      </c>
      <c r="I51" s="42" t="s">
        <v>84</v>
      </c>
      <c r="J51" s="43">
        <v>0</v>
      </c>
      <c r="K51" s="42" t="s">
        <v>85</v>
      </c>
      <c r="L51" s="43">
        <v>8</v>
      </c>
      <c r="M51" s="42"/>
      <c r="N51" s="193"/>
      <c r="O51" s="43"/>
      <c r="P51" s="14"/>
      <c r="Q51" s="14"/>
      <c r="R51" s="183"/>
      <c r="S51" s="14"/>
      <c r="T51" s="14"/>
      <c r="U51" s="14"/>
    </row>
    <row r="52" spans="1:22" x14ac:dyDescent="0.2">
      <c r="A52" s="279"/>
      <c r="B52" s="195"/>
      <c r="C52" s="274"/>
      <c r="D52" s="275"/>
      <c r="E52" s="275"/>
      <c r="F52" s="275"/>
      <c r="G52" s="275"/>
      <c r="H52" s="275"/>
      <c r="I52" s="275"/>
      <c r="J52" s="275"/>
      <c r="K52" s="275"/>
      <c r="L52" s="275"/>
      <c r="M52" s="275"/>
      <c r="N52" s="276"/>
      <c r="O52" s="211"/>
      <c r="P52" s="14"/>
      <c r="Q52" s="14"/>
      <c r="R52" s="183"/>
      <c r="S52" s="14"/>
      <c r="T52" s="14"/>
      <c r="U52" s="14"/>
    </row>
    <row r="53" spans="1:22" x14ac:dyDescent="0.2">
      <c r="A53" s="277">
        <v>13</v>
      </c>
      <c r="B53" s="191"/>
      <c r="C53" s="313" t="s">
        <v>180</v>
      </c>
      <c r="D53" s="314"/>
      <c r="E53" s="314"/>
      <c r="F53" s="314"/>
      <c r="G53" s="314"/>
      <c r="H53" s="314"/>
      <c r="I53" s="314"/>
      <c r="J53" s="314"/>
      <c r="K53" s="314"/>
      <c r="L53" s="314"/>
      <c r="M53" s="314"/>
      <c r="N53" s="315"/>
      <c r="O53" s="215" t="s">
        <v>97</v>
      </c>
      <c r="P53" s="70">
        <f>D54+F54+H54+J54+L54+N54</f>
        <v>2</v>
      </c>
      <c r="Q53" s="68" t="s">
        <v>80</v>
      </c>
      <c r="R53" s="80"/>
      <c r="S53" s="71">
        <f>P53*R53</f>
        <v>0</v>
      </c>
      <c r="T53" s="72"/>
      <c r="U53" s="71">
        <f>P53*T53</f>
        <v>0</v>
      </c>
      <c r="V53" s="316"/>
    </row>
    <row r="54" spans="1:22" x14ac:dyDescent="0.2">
      <c r="A54" s="278"/>
      <c r="B54" s="196"/>
      <c r="C54" s="192" t="s">
        <v>81</v>
      </c>
      <c r="D54" s="43">
        <v>0</v>
      </c>
      <c r="E54" s="42" t="s">
        <v>82</v>
      </c>
      <c r="F54" s="43">
        <v>0</v>
      </c>
      <c r="G54" s="42" t="s">
        <v>83</v>
      </c>
      <c r="H54" s="43">
        <v>0</v>
      </c>
      <c r="I54" s="42" t="s">
        <v>84</v>
      </c>
      <c r="J54" s="43">
        <v>0</v>
      </c>
      <c r="K54" s="42" t="s">
        <v>85</v>
      </c>
      <c r="L54" s="43">
        <v>2</v>
      </c>
      <c r="M54" s="42"/>
      <c r="N54" s="193"/>
      <c r="O54" s="43"/>
      <c r="P54" s="14"/>
      <c r="Q54" s="14"/>
      <c r="R54" s="183"/>
      <c r="S54" s="14"/>
      <c r="T54" s="14"/>
      <c r="U54" s="14"/>
    </row>
    <row r="55" spans="1:22" x14ac:dyDescent="0.2">
      <c r="A55" s="279"/>
      <c r="B55" s="195"/>
      <c r="C55" s="274"/>
      <c r="D55" s="275"/>
      <c r="E55" s="275"/>
      <c r="F55" s="275"/>
      <c r="G55" s="275"/>
      <c r="H55" s="275"/>
      <c r="I55" s="275"/>
      <c r="J55" s="275"/>
      <c r="K55" s="275"/>
      <c r="L55" s="275"/>
      <c r="M55" s="275"/>
      <c r="N55" s="276"/>
      <c r="O55" s="211"/>
      <c r="P55" s="14"/>
      <c r="Q55" s="14"/>
      <c r="R55" s="183"/>
      <c r="S55" s="14"/>
      <c r="T55" s="14"/>
      <c r="U55" s="14"/>
    </row>
    <row r="56" spans="1:22" x14ac:dyDescent="0.2">
      <c r="A56" s="277">
        <v>14</v>
      </c>
      <c r="B56" s="191"/>
      <c r="C56" s="313" t="s">
        <v>181</v>
      </c>
      <c r="D56" s="314"/>
      <c r="E56" s="314"/>
      <c r="F56" s="314"/>
      <c r="G56" s="314"/>
      <c r="H56" s="314"/>
      <c r="I56" s="314"/>
      <c r="J56" s="314"/>
      <c r="K56" s="314"/>
      <c r="L56" s="314"/>
      <c r="M56" s="314"/>
      <c r="N56" s="315"/>
      <c r="O56" s="215" t="s">
        <v>97</v>
      </c>
      <c r="P56" s="70">
        <f>D57+F57+H57+J57+L57+N57</f>
        <v>2</v>
      </c>
      <c r="Q56" s="68" t="s">
        <v>80</v>
      </c>
      <c r="R56" s="80"/>
      <c r="S56" s="71">
        <f>P56*R56</f>
        <v>0</v>
      </c>
      <c r="T56" s="72"/>
      <c r="U56" s="71">
        <f>P56*T56</f>
        <v>0</v>
      </c>
      <c r="V56" s="316"/>
    </row>
    <row r="57" spans="1:22" x14ac:dyDescent="0.2">
      <c r="A57" s="278"/>
      <c r="B57" s="196"/>
      <c r="C57" s="192" t="s">
        <v>81</v>
      </c>
      <c r="D57" s="43">
        <v>0</v>
      </c>
      <c r="E57" s="42" t="s">
        <v>82</v>
      </c>
      <c r="F57" s="43">
        <v>0</v>
      </c>
      <c r="G57" s="42" t="s">
        <v>83</v>
      </c>
      <c r="H57" s="43">
        <v>0</v>
      </c>
      <c r="I57" s="42" t="s">
        <v>84</v>
      </c>
      <c r="J57" s="43">
        <v>0</v>
      </c>
      <c r="K57" s="42" t="s">
        <v>85</v>
      </c>
      <c r="L57" s="43">
        <v>2</v>
      </c>
      <c r="M57" s="42"/>
      <c r="N57" s="193"/>
      <c r="O57" s="43"/>
      <c r="P57" s="14"/>
      <c r="Q57" s="14"/>
      <c r="R57" s="183"/>
      <c r="S57" s="14"/>
      <c r="T57" s="14"/>
      <c r="U57" s="14"/>
    </row>
    <row r="58" spans="1:22" x14ac:dyDescent="0.2">
      <c r="A58" s="279"/>
      <c r="B58" s="195"/>
      <c r="C58" s="274"/>
      <c r="D58" s="275"/>
      <c r="E58" s="275"/>
      <c r="F58" s="275"/>
      <c r="G58" s="275"/>
      <c r="H58" s="275"/>
      <c r="I58" s="275"/>
      <c r="J58" s="275"/>
      <c r="K58" s="275"/>
      <c r="L58" s="275"/>
      <c r="M58" s="275"/>
      <c r="N58" s="276"/>
      <c r="O58" s="211"/>
      <c r="P58" s="14"/>
      <c r="Q58" s="14"/>
      <c r="R58" s="183"/>
      <c r="S58" s="14"/>
      <c r="T58" s="14"/>
      <c r="U58" s="14"/>
    </row>
    <row r="59" spans="1:22" x14ac:dyDescent="0.2">
      <c r="A59" s="277">
        <v>15</v>
      </c>
      <c r="B59" s="191"/>
      <c r="C59" s="313" t="s">
        <v>182</v>
      </c>
      <c r="D59" s="314"/>
      <c r="E59" s="314"/>
      <c r="F59" s="314"/>
      <c r="G59" s="314"/>
      <c r="H59" s="314"/>
      <c r="I59" s="314"/>
      <c r="J59" s="314"/>
      <c r="K59" s="314"/>
      <c r="L59" s="314"/>
      <c r="M59" s="314"/>
      <c r="N59" s="315"/>
      <c r="O59" s="215" t="s">
        <v>97</v>
      </c>
      <c r="P59" s="70">
        <f>D60+F60+H60+J60+L60+N60</f>
        <v>2</v>
      </c>
      <c r="Q59" s="68" t="s">
        <v>80</v>
      </c>
      <c r="R59" s="80"/>
      <c r="S59" s="71">
        <f>P59*R59</f>
        <v>0</v>
      </c>
      <c r="T59" s="72"/>
      <c r="U59" s="71">
        <f>P59*T59</f>
        <v>0</v>
      </c>
      <c r="V59" s="316"/>
    </row>
    <row r="60" spans="1:22" x14ac:dyDescent="0.2">
      <c r="A60" s="278"/>
      <c r="B60" s="196"/>
      <c r="C60" s="192" t="s">
        <v>81</v>
      </c>
      <c r="D60" s="43">
        <v>0</v>
      </c>
      <c r="E60" s="42" t="s">
        <v>82</v>
      </c>
      <c r="F60" s="43">
        <v>0</v>
      </c>
      <c r="G60" s="42" t="s">
        <v>83</v>
      </c>
      <c r="H60" s="43">
        <v>0</v>
      </c>
      <c r="I60" s="42" t="s">
        <v>84</v>
      </c>
      <c r="J60" s="43">
        <v>0</v>
      </c>
      <c r="K60" s="42" t="s">
        <v>85</v>
      </c>
      <c r="L60" s="43">
        <v>2</v>
      </c>
      <c r="M60" s="42"/>
      <c r="N60" s="193"/>
      <c r="O60" s="43"/>
      <c r="P60" s="14"/>
      <c r="Q60" s="14"/>
      <c r="R60" s="183"/>
      <c r="S60" s="14"/>
      <c r="T60" s="14"/>
      <c r="U60" s="14"/>
    </row>
    <row r="61" spans="1:22" x14ac:dyDescent="0.2">
      <c r="A61" s="279"/>
      <c r="B61" s="195"/>
      <c r="C61" s="274"/>
      <c r="D61" s="275"/>
      <c r="E61" s="275"/>
      <c r="F61" s="275"/>
      <c r="G61" s="275"/>
      <c r="H61" s="275"/>
      <c r="I61" s="275"/>
      <c r="J61" s="275"/>
      <c r="K61" s="275"/>
      <c r="L61" s="275"/>
      <c r="M61" s="275"/>
      <c r="N61" s="276"/>
      <c r="O61" s="211"/>
      <c r="P61" s="14"/>
      <c r="Q61" s="14"/>
      <c r="R61" s="183"/>
      <c r="S61" s="14"/>
      <c r="T61" s="14"/>
      <c r="U61" s="14"/>
    </row>
    <row r="62" spans="1:22" x14ac:dyDescent="0.2">
      <c r="A62" s="277">
        <v>16</v>
      </c>
      <c r="B62" s="191"/>
      <c r="C62" s="313" t="s">
        <v>177</v>
      </c>
      <c r="D62" s="314"/>
      <c r="E62" s="314"/>
      <c r="F62" s="314"/>
      <c r="G62" s="314"/>
      <c r="H62" s="314"/>
      <c r="I62" s="314"/>
      <c r="J62" s="314"/>
      <c r="K62" s="314"/>
      <c r="L62" s="314"/>
      <c r="M62" s="314"/>
      <c r="N62" s="315"/>
      <c r="O62" s="215" t="s">
        <v>97</v>
      </c>
      <c r="P62" s="70">
        <f>D63+F63+H63+J63+L63+N63</f>
        <v>2</v>
      </c>
      <c r="Q62" s="68" t="s">
        <v>80</v>
      </c>
      <c r="R62" s="80"/>
      <c r="S62" s="71">
        <f>P62*R62</f>
        <v>0</v>
      </c>
      <c r="T62" s="72"/>
      <c r="U62" s="71">
        <f>P62*T62</f>
        <v>0</v>
      </c>
      <c r="V62" s="316"/>
    </row>
    <row r="63" spans="1:22" x14ac:dyDescent="0.2">
      <c r="A63" s="278"/>
      <c r="B63" s="196"/>
      <c r="C63" s="192" t="s">
        <v>81</v>
      </c>
      <c r="D63" s="43">
        <v>0</v>
      </c>
      <c r="E63" s="42" t="s">
        <v>82</v>
      </c>
      <c r="F63" s="43">
        <v>0</v>
      </c>
      <c r="G63" s="42" t="s">
        <v>83</v>
      </c>
      <c r="H63" s="43">
        <v>0</v>
      </c>
      <c r="I63" s="42" t="s">
        <v>84</v>
      </c>
      <c r="J63" s="43">
        <v>0</v>
      </c>
      <c r="K63" s="42" t="s">
        <v>85</v>
      </c>
      <c r="L63" s="43">
        <v>2</v>
      </c>
      <c r="M63" s="42"/>
      <c r="N63" s="193"/>
      <c r="O63" s="43"/>
      <c r="P63" s="14"/>
      <c r="Q63" s="14"/>
      <c r="R63" s="183"/>
      <c r="S63" s="14"/>
      <c r="T63" s="14"/>
      <c r="U63" s="14"/>
    </row>
    <row r="64" spans="1:22" x14ac:dyDescent="0.2">
      <c r="A64" s="279"/>
      <c r="B64" s="195"/>
      <c r="C64" s="274"/>
      <c r="D64" s="275"/>
      <c r="E64" s="275"/>
      <c r="F64" s="275"/>
      <c r="G64" s="275"/>
      <c r="H64" s="275"/>
      <c r="I64" s="275"/>
      <c r="J64" s="275"/>
      <c r="K64" s="275"/>
      <c r="L64" s="275"/>
      <c r="M64" s="275"/>
      <c r="N64" s="276"/>
      <c r="O64" s="211"/>
      <c r="P64" s="14"/>
      <c r="Q64" s="14"/>
      <c r="R64" s="183"/>
      <c r="S64" s="14"/>
      <c r="T64" s="14"/>
      <c r="U64" s="14"/>
    </row>
    <row r="65" spans="1:22" x14ac:dyDescent="0.2">
      <c r="A65" s="277">
        <v>17</v>
      </c>
      <c r="B65" s="191"/>
      <c r="C65" s="313" t="s">
        <v>178</v>
      </c>
      <c r="D65" s="314"/>
      <c r="E65" s="314"/>
      <c r="F65" s="314"/>
      <c r="G65" s="314"/>
      <c r="H65" s="314"/>
      <c r="I65" s="314"/>
      <c r="J65" s="314"/>
      <c r="K65" s="314"/>
      <c r="L65" s="314"/>
      <c r="M65" s="314"/>
      <c r="N65" s="315"/>
      <c r="O65" s="215" t="s">
        <v>97</v>
      </c>
      <c r="P65" s="70">
        <f>D66+F66+H66+J66+L66+N66</f>
        <v>2</v>
      </c>
      <c r="Q65" s="68" t="s">
        <v>80</v>
      </c>
      <c r="R65" s="80"/>
      <c r="S65" s="71">
        <f>P65*R65</f>
        <v>0</v>
      </c>
      <c r="T65" s="72"/>
      <c r="U65" s="71">
        <f>P65*T65</f>
        <v>0</v>
      </c>
      <c r="V65" s="316"/>
    </row>
    <row r="66" spans="1:22" x14ac:dyDescent="0.2">
      <c r="A66" s="278"/>
      <c r="B66" s="196"/>
      <c r="C66" s="192" t="s">
        <v>81</v>
      </c>
      <c r="D66" s="43">
        <v>0</v>
      </c>
      <c r="E66" s="42" t="s">
        <v>82</v>
      </c>
      <c r="F66" s="43">
        <v>0</v>
      </c>
      <c r="G66" s="42" t="s">
        <v>83</v>
      </c>
      <c r="H66" s="43">
        <v>0</v>
      </c>
      <c r="I66" s="42" t="s">
        <v>84</v>
      </c>
      <c r="J66" s="43">
        <v>0</v>
      </c>
      <c r="K66" s="42" t="s">
        <v>85</v>
      </c>
      <c r="L66" s="43">
        <v>2</v>
      </c>
      <c r="M66" s="42"/>
      <c r="N66" s="193"/>
      <c r="O66" s="43"/>
      <c r="P66" s="14"/>
      <c r="Q66" s="14"/>
      <c r="R66" s="183"/>
      <c r="S66" s="14"/>
      <c r="T66" s="14"/>
      <c r="U66" s="14"/>
    </row>
    <row r="67" spans="1:22" x14ac:dyDescent="0.2">
      <c r="A67" s="279"/>
      <c r="B67" s="195"/>
      <c r="C67" s="274"/>
      <c r="D67" s="275"/>
      <c r="E67" s="275"/>
      <c r="F67" s="275"/>
      <c r="G67" s="275"/>
      <c r="H67" s="275"/>
      <c r="I67" s="275"/>
      <c r="J67" s="275"/>
      <c r="K67" s="275"/>
      <c r="L67" s="275"/>
      <c r="M67" s="275"/>
      <c r="N67" s="276"/>
      <c r="O67" s="211"/>
      <c r="P67" s="14"/>
      <c r="Q67" s="14"/>
      <c r="R67" s="183"/>
      <c r="S67" s="14"/>
      <c r="T67" s="14"/>
      <c r="U67" s="14"/>
    </row>
    <row r="68" spans="1:22" x14ac:dyDescent="0.2">
      <c r="A68" s="277">
        <v>18</v>
      </c>
      <c r="B68" s="191"/>
      <c r="C68" s="313" t="s">
        <v>183</v>
      </c>
      <c r="D68" s="314"/>
      <c r="E68" s="314"/>
      <c r="F68" s="314"/>
      <c r="G68" s="314"/>
      <c r="H68" s="314"/>
      <c r="I68" s="314"/>
      <c r="J68" s="314"/>
      <c r="K68" s="314"/>
      <c r="L68" s="314"/>
      <c r="M68" s="314"/>
      <c r="N68" s="315"/>
      <c r="O68" s="215" t="s">
        <v>97</v>
      </c>
      <c r="P68" s="70">
        <f>D69+F69+H69+J69+L69+N69</f>
        <v>2</v>
      </c>
      <c r="Q68" s="68" t="s">
        <v>80</v>
      </c>
      <c r="R68" s="80"/>
      <c r="S68" s="71">
        <f>P68*R68</f>
        <v>0</v>
      </c>
      <c r="T68" s="72"/>
      <c r="U68" s="71">
        <f>P68*T68</f>
        <v>0</v>
      </c>
      <c r="V68" s="316"/>
    </row>
    <row r="69" spans="1:22" x14ac:dyDescent="0.2">
      <c r="A69" s="278"/>
      <c r="B69" s="196"/>
      <c r="C69" s="192" t="s">
        <v>81</v>
      </c>
      <c r="D69" s="43">
        <v>0</v>
      </c>
      <c r="E69" s="42" t="s">
        <v>82</v>
      </c>
      <c r="F69" s="43">
        <v>0</v>
      </c>
      <c r="G69" s="42" t="s">
        <v>83</v>
      </c>
      <c r="H69" s="43">
        <v>0</v>
      </c>
      <c r="I69" s="42" t="s">
        <v>84</v>
      </c>
      <c r="J69" s="43">
        <v>0</v>
      </c>
      <c r="K69" s="42" t="s">
        <v>85</v>
      </c>
      <c r="L69" s="43">
        <v>2</v>
      </c>
      <c r="M69" s="42"/>
      <c r="N69" s="193"/>
      <c r="O69" s="43"/>
      <c r="P69" s="14"/>
      <c r="Q69" s="14"/>
      <c r="R69" s="183"/>
      <c r="S69" s="14"/>
      <c r="T69" s="14"/>
      <c r="U69" s="14"/>
    </row>
    <row r="70" spans="1:22" x14ac:dyDescent="0.2">
      <c r="A70" s="279"/>
      <c r="B70" s="195"/>
      <c r="C70" s="274"/>
      <c r="D70" s="275"/>
      <c r="E70" s="275"/>
      <c r="F70" s="275"/>
      <c r="G70" s="275"/>
      <c r="H70" s="275"/>
      <c r="I70" s="275"/>
      <c r="J70" s="275"/>
      <c r="K70" s="275"/>
      <c r="L70" s="275"/>
      <c r="M70" s="275"/>
      <c r="N70" s="276"/>
      <c r="O70" s="211"/>
      <c r="P70" s="14"/>
      <c r="Q70" s="14"/>
      <c r="R70" s="183"/>
      <c r="S70" s="14"/>
      <c r="T70" s="14"/>
      <c r="U70" s="14"/>
    </row>
    <row r="71" spans="1:22" x14ac:dyDescent="0.2">
      <c r="A71" s="277">
        <v>19</v>
      </c>
      <c r="B71" s="191"/>
      <c r="C71" s="313" t="s">
        <v>184</v>
      </c>
      <c r="D71" s="314"/>
      <c r="E71" s="314"/>
      <c r="F71" s="314"/>
      <c r="G71" s="314"/>
      <c r="H71" s="314"/>
      <c r="I71" s="314"/>
      <c r="J71" s="314"/>
      <c r="K71" s="314"/>
      <c r="L71" s="314"/>
      <c r="M71" s="314"/>
      <c r="N71" s="315"/>
      <c r="O71" s="215" t="s">
        <v>97</v>
      </c>
      <c r="P71" s="70">
        <f>D72+F72+H72+J72+L72+N72</f>
        <v>4</v>
      </c>
      <c r="Q71" s="68" t="s">
        <v>80</v>
      </c>
      <c r="R71" s="80"/>
      <c r="S71" s="71">
        <f>P71*R71</f>
        <v>0</v>
      </c>
      <c r="T71" s="72"/>
      <c r="U71" s="71">
        <f>P71*T71</f>
        <v>0</v>
      </c>
      <c r="V71" s="316"/>
    </row>
    <row r="72" spans="1:22" x14ac:dyDescent="0.2">
      <c r="A72" s="278"/>
      <c r="B72" s="196"/>
      <c r="C72" s="192" t="s">
        <v>81</v>
      </c>
      <c r="D72" s="43">
        <v>0</v>
      </c>
      <c r="E72" s="42" t="s">
        <v>82</v>
      </c>
      <c r="F72" s="43">
        <v>0</v>
      </c>
      <c r="G72" s="42" t="s">
        <v>83</v>
      </c>
      <c r="H72" s="43">
        <v>0</v>
      </c>
      <c r="I72" s="42" t="s">
        <v>84</v>
      </c>
      <c r="J72" s="43">
        <v>0</v>
      </c>
      <c r="K72" s="42" t="s">
        <v>85</v>
      </c>
      <c r="L72" s="43">
        <v>4</v>
      </c>
      <c r="M72" s="42"/>
      <c r="N72" s="193"/>
      <c r="O72" s="43"/>
      <c r="P72" s="14"/>
      <c r="Q72" s="14"/>
      <c r="R72" s="183"/>
      <c r="S72" s="14"/>
      <c r="T72" s="14"/>
      <c r="U72" s="14"/>
    </row>
    <row r="73" spans="1:22" x14ac:dyDescent="0.2">
      <c r="A73" s="279"/>
      <c r="B73" s="195"/>
      <c r="C73" s="274"/>
      <c r="D73" s="275"/>
      <c r="E73" s="275"/>
      <c r="F73" s="275"/>
      <c r="G73" s="275"/>
      <c r="H73" s="275"/>
      <c r="I73" s="275"/>
      <c r="J73" s="275"/>
      <c r="K73" s="275"/>
      <c r="L73" s="275"/>
      <c r="M73" s="275"/>
      <c r="N73" s="276"/>
      <c r="O73" s="211"/>
      <c r="P73" s="14"/>
      <c r="Q73" s="14"/>
      <c r="R73" s="183"/>
      <c r="S73" s="14"/>
      <c r="T73" s="14"/>
      <c r="U73" s="14"/>
    </row>
    <row r="74" spans="1:22" x14ac:dyDescent="0.2">
      <c r="A74" s="277">
        <v>20</v>
      </c>
      <c r="B74" s="191"/>
      <c r="C74" s="313" t="s">
        <v>185</v>
      </c>
      <c r="D74" s="314"/>
      <c r="E74" s="314"/>
      <c r="F74" s="314"/>
      <c r="G74" s="314"/>
      <c r="H74" s="314"/>
      <c r="I74" s="314"/>
      <c r="J74" s="314"/>
      <c r="K74" s="314"/>
      <c r="L74" s="314"/>
      <c r="M74" s="314"/>
      <c r="N74" s="315"/>
      <c r="O74" s="215" t="s">
        <v>97</v>
      </c>
      <c r="P74" s="70">
        <f>D75+F75+H75+J75+L75+N75</f>
        <v>1</v>
      </c>
      <c r="Q74" s="68" t="s">
        <v>80</v>
      </c>
      <c r="R74" s="80"/>
      <c r="S74" s="71">
        <f>P74*R74</f>
        <v>0</v>
      </c>
      <c r="T74" s="72"/>
      <c r="U74" s="71">
        <f>P74*T74</f>
        <v>0</v>
      </c>
      <c r="V74" s="316"/>
    </row>
    <row r="75" spans="1:22" x14ac:dyDescent="0.2">
      <c r="A75" s="278"/>
      <c r="B75" s="196"/>
      <c r="C75" s="192" t="s">
        <v>81</v>
      </c>
      <c r="D75" s="43">
        <v>0</v>
      </c>
      <c r="E75" s="42" t="s">
        <v>82</v>
      </c>
      <c r="F75" s="43">
        <v>0</v>
      </c>
      <c r="G75" s="42" t="s">
        <v>83</v>
      </c>
      <c r="H75" s="43">
        <v>0</v>
      </c>
      <c r="I75" s="42" t="s">
        <v>84</v>
      </c>
      <c r="J75" s="43">
        <v>0</v>
      </c>
      <c r="K75" s="42" t="s">
        <v>85</v>
      </c>
      <c r="L75" s="43">
        <v>1</v>
      </c>
      <c r="M75" s="42"/>
      <c r="N75" s="193"/>
      <c r="O75" s="43"/>
      <c r="P75" s="14"/>
      <c r="Q75" s="14"/>
      <c r="R75" s="183"/>
      <c r="S75" s="14"/>
      <c r="T75" s="14"/>
      <c r="U75" s="14"/>
    </row>
    <row r="76" spans="1:22" x14ac:dyDescent="0.2">
      <c r="A76" s="279"/>
      <c r="B76" s="195"/>
      <c r="C76" s="274"/>
      <c r="D76" s="275"/>
      <c r="E76" s="275"/>
      <c r="F76" s="275"/>
      <c r="G76" s="275"/>
      <c r="H76" s="275"/>
      <c r="I76" s="275"/>
      <c r="J76" s="275"/>
      <c r="K76" s="275"/>
      <c r="L76" s="275"/>
      <c r="M76" s="275"/>
      <c r="N76" s="276"/>
      <c r="O76" s="211"/>
      <c r="P76" s="14"/>
      <c r="Q76" s="14"/>
      <c r="R76" s="183"/>
      <c r="S76" s="14"/>
      <c r="T76" s="14"/>
      <c r="U76" s="14"/>
    </row>
    <row r="77" spans="1:22" x14ac:dyDescent="0.2">
      <c r="A77" s="277">
        <v>21</v>
      </c>
      <c r="B77" s="191"/>
      <c r="C77" s="313" t="s">
        <v>186</v>
      </c>
      <c r="D77" s="314"/>
      <c r="E77" s="314"/>
      <c r="F77" s="314"/>
      <c r="G77" s="314"/>
      <c r="H77" s="314"/>
      <c r="I77" s="314"/>
      <c r="J77" s="314"/>
      <c r="K77" s="314"/>
      <c r="L77" s="314"/>
      <c r="M77" s="314"/>
      <c r="N77" s="315"/>
      <c r="O77" s="215" t="s">
        <v>97</v>
      </c>
      <c r="P77" s="70">
        <f>D78+F78+H78+J78+L78+N78</f>
        <v>1</v>
      </c>
      <c r="Q77" s="68" t="s">
        <v>80</v>
      </c>
      <c r="R77" s="80"/>
      <c r="S77" s="71">
        <f>P77*R77</f>
        <v>0</v>
      </c>
      <c r="T77" s="72"/>
      <c r="U77" s="71">
        <f>P77*T77</f>
        <v>0</v>
      </c>
      <c r="V77" s="316"/>
    </row>
    <row r="78" spans="1:22" x14ac:dyDescent="0.2">
      <c r="A78" s="278"/>
      <c r="B78" s="196"/>
      <c r="C78" s="192" t="s">
        <v>81</v>
      </c>
      <c r="D78" s="43">
        <v>0</v>
      </c>
      <c r="E78" s="42" t="s">
        <v>82</v>
      </c>
      <c r="F78" s="43">
        <v>0</v>
      </c>
      <c r="G78" s="42" t="s">
        <v>83</v>
      </c>
      <c r="H78" s="43">
        <v>0</v>
      </c>
      <c r="I78" s="42" t="s">
        <v>84</v>
      </c>
      <c r="J78" s="43">
        <v>0</v>
      </c>
      <c r="K78" s="42" t="s">
        <v>85</v>
      </c>
      <c r="L78" s="43">
        <v>1</v>
      </c>
      <c r="M78" s="42"/>
      <c r="N78" s="193"/>
      <c r="O78" s="43"/>
      <c r="P78" s="14"/>
      <c r="Q78" s="14"/>
      <c r="R78" s="183"/>
      <c r="S78" s="14"/>
      <c r="T78" s="14"/>
      <c r="U78" s="14"/>
    </row>
    <row r="79" spans="1:22" x14ac:dyDescent="0.2">
      <c r="A79" s="279"/>
      <c r="B79" s="195"/>
      <c r="C79" s="274"/>
      <c r="D79" s="275"/>
      <c r="E79" s="275"/>
      <c r="F79" s="275"/>
      <c r="G79" s="275"/>
      <c r="H79" s="275"/>
      <c r="I79" s="275"/>
      <c r="J79" s="275"/>
      <c r="K79" s="275"/>
      <c r="L79" s="275"/>
      <c r="M79" s="275"/>
      <c r="N79" s="276"/>
      <c r="O79" s="211"/>
      <c r="P79" s="14"/>
      <c r="Q79" s="14"/>
      <c r="R79" s="183"/>
      <c r="S79" s="14"/>
      <c r="T79" s="14"/>
      <c r="U79" s="14"/>
    </row>
    <row r="80" spans="1:22" x14ac:dyDescent="0.2">
      <c r="A80" s="277">
        <v>22</v>
      </c>
      <c r="B80" s="191"/>
      <c r="C80" s="313" t="s">
        <v>187</v>
      </c>
      <c r="D80" s="314"/>
      <c r="E80" s="314"/>
      <c r="F80" s="314"/>
      <c r="G80" s="314"/>
      <c r="H80" s="314"/>
      <c r="I80" s="314"/>
      <c r="J80" s="314"/>
      <c r="K80" s="314"/>
      <c r="L80" s="314"/>
      <c r="M80" s="314"/>
      <c r="N80" s="315"/>
      <c r="O80" s="215" t="s">
        <v>97</v>
      </c>
      <c r="P80" s="70">
        <f>D81+F81+H81+J81+L81+N81</f>
        <v>8</v>
      </c>
      <c r="Q80" s="68" t="s">
        <v>80</v>
      </c>
      <c r="R80" s="80"/>
      <c r="S80" s="71">
        <f>P80*R80</f>
        <v>0</v>
      </c>
      <c r="T80" s="72"/>
      <c r="U80" s="71">
        <f>P80*T80</f>
        <v>0</v>
      </c>
      <c r="V80" s="316"/>
    </row>
    <row r="81" spans="1:22" x14ac:dyDescent="0.2">
      <c r="A81" s="278"/>
      <c r="B81" s="196"/>
      <c r="C81" s="192" t="s">
        <v>81</v>
      </c>
      <c r="D81" s="43">
        <v>0</v>
      </c>
      <c r="E81" s="42" t="s">
        <v>82</v>
      </c>
      <c r="F81" s="43">
        <v>0</v>
      </c>
      <c r="G81" s="42" t="s">
        <v>83</v>
      </c>
      <c r="H81" s="43">
        <v>0</v>
      </c>
      <c r="I81" s="42" t="s">
        <v>84</v>
      </c>
      <c r="J81" s="43">
        <v>0</v>
      </c>
      <c r="K81" s="42" t="s">
        <v>85</v>
      </c>
      <c r="L81" s="43">
        <v>8</v>
      </c>
      <c r="M81" s="42"/>
      <c r="N81" s="193"/>
      <c r="O81" s="43"/>
      <c r="P81" s="14"/>
      <c r="Q81" s="14"/>
      <c r="R81" s="183"/>
      <c r="S81" s="14"/>
      <c r="T81" s="14"/>
      <c r="U81" s="14"/>
    </row>
    <row r="82" spans="1:22" x14ac:dyDescent="0.2">
      <c r="A82" s="279"/>
      <c r="B82" s="195"/>
      <c r="C82" s="274"/>
      <c r="D82" s="275"/>
      <c r="E82" s="275"/>
      <c r="F82" s="275"/>
      <c r="G82" s="275"/>
      <c r="H82" s="275"/>
      <c r="I82" s="275"/>
      <c r="J82" s="275"/>
      <c r="K82" s="275"/>
      <c r="L82" s="275"/>
      <c r="M82" s="275"/>
      <c r="N82" s="276"/>
      <c r="O82" s="211"/>
      <c r="P82" s="14"/>
      <c r="Q82" s="14"/>
      <c r="R82" s="183"/>
      <c r="S82" s="14"/>
      <c r="T82" s="14"/>
      <c r="U82" s="14"/>
    </row>
    <row r="83" spans="1:22" x14ac:dyDescent="0.2">
      <c r="A83" s="277">
        <v>23</v>
      </c>
      <c r="B83" s="191"/>
      <c r="C83" s="313" t="s">
        <v>188</v>
      </c>
      <c r="D83" s="314"/>
      <c r="E83" s="314"/>
      <c r="F83" s="314"/>
      <c r="G83" s="314"/>
      <c r="H83" s="314"/>
      <c r="I83" s="314"/>
      <c r="J83" s="314"/>
      <c r="K83" s="314"/>
      <c r="L83" s="314"/>
      <c r="M83" s="314"/>
      <c r="N83" s="315"/>
      <c r="O83" s="215" t="s">
        <v>97</v>
      </c>
      <c r="P83" s="70">
        <f>D84+F84+H84+J84+L84+N84</f>
        <v>16</v>
      </c>
      <c r="Q83" s="68" t="s">
        <v>80</v>
      </c>
      <c r="R83" s="80"/>
      <c r="S83" s="71">
        <f>P83*R83</f>
        <v>0</v>
      </c>
      <c r="T83" s="72"/>
      <c r="U83" s="71">
        <f>P83*T83</f>
        <v>0</v>
      </c>
      <c r="V83" s="316"/>
    </row>
    <row r="84" spans="1:22" x14ac:dyDescent="0.2">
      <c r="A84" s="278"/>
      <c r="B84" s="196"/>
      <c r="C84" s="192" t="s">
        <v>81</v>
      </c>
      <c r="D84" s="43">
        <v>0</v>
      </c>
      <c r="E84" s="42" t="s">
        <v>82</v>
      </c>
      <c r="F84" s="43">
        <v>0</v>
      </c>
      <c r="G84" s="42" t="s">
        <v>83</v>
      </c>
      <c r="H84" s="43">
        <v>0</v>
      </c>
      <c r="I84" s="42" t="s">
        <v>84</v>
      </c>
      <c r="J84" s="43">
        <v>0</v>
      </c>
      <c r="K84" s="42" t="s">
        <v>85</v>
      </c>
      <c r="L84" s="43">
        <v>16</v>
      </c>
      <c r="M84" s="42"/>
      <c r="N84" s="193"/>
      <c r="O84" s="43"/>
      <c r="P84" s="14"/>
      <c r="Q84" s="14"/>
      <c r="R84" s="183"/>
      <c r="S84" s="14"/>
      <c r="T84" s="14"/>
      <c r="U84" s="14"/>
    </row>
    <row r="85" spans="1:22" x14ac:dyDescent="0.2">
      <c r="A85" s="279"/>
      <c r="B85" s="195"/>
      <c r="C85" s="274"/>
      <c r="D85" s="275"/>
      <c r="E85" s="275"/>
      <c r="F85" s="275"/>
      <c r="G85" s="275"/>
      <c r="H85" s="275"/>
      <c r="I85" s="275"/>
      <c r="J85" s="275"/>
      <c r="K85" s="275"/>
      <c r="L85" s="275"/>
      <c r="M85" s="275"/>
      <c r="N85" s="276"/>
      <c r="O85" s="211"/>
      <c r="P85" s="14"/>
      <c r="Q85" s="14"/>
      <c r="R85" s="183"/>
      <c r="S85" s="14"/>
      <c r="T85" s="14"/>
      <c r="U85" s="14"/>
    </row>
    <row r="86" spans="1:22" x14ac:dyDescent="0.2">
      <c r="A86" s="277">
        <v>24</v>
      </c>
      <c r="B86" s="191"/>
      <c r="C86" s="313" t="s">
        <v>233</v>
      </c>
      <c r="D86" s="314"/>
      <c r="E86" s="314"/>
      <c r="F86" s="314"/>
      <c r="G86" s="314"/>
      <c r="H86" s="314"/>
      <c r="I86" s="314"/>
      <c r="J86" s="314"/>
      <c r="K86" s="314"/>
      <c r="L86" s="314"/>
      <c r="M86" s="314"/>
      <c r="N86" s="315"/>
      <c r="O86" s="215" t="s">
        <v>97</v>
      </c>
      <c r="P86" s="70">
        <f>D87+F87+H87+J87+L87+N87</f>
        <v>30</v>
      </c>
      <c r="Q86" s="68" t="s">
        <v>80</v>
      </c>
      <c r="R86" s="80"/>
      <c r="S86" s="71">
        <f>P86*R86</f>
        <v>0</v>
      </c>
      <c r="T86" s="72"/>
      <c r="U86" s="71">
        <f>P86*T86</f>
        <v>0</v>
      </c>
      <c r="V86" s="316"/>
    </row>
    <row r="87" spans="1:22" x14ac:dyDescent="0.2">
      <c r="A87" s="278"/>
      <c r="B87" s="196"/>
      <c r="C87" s="192" t="s">
        <v>81</v>
      </c>
      <c r="D87" s="43">
        <v>0</v>
      </c>
      <c r="E87" s="42" t="s">
        <v>82</v>
      </c>
      <c r="F87" s="43">
        <v>0</v>
      </c>
      <c r="G87" s="42" t="s">
        <v>83</v>
      </c>
      <c r="H87" s="43">
        <v>0</v>
      </c>
      <c r="I87" s="42" t="s">
        <v>84</v>
      </c>
      <c r="J87" s="43">
        <v>0</v>
      </c>
      <c r="K87" s="42" t="s">
        <v>85</v>
      </c>
      <c r="L87" s="43">
        <v>30</v>
      </c>
      <c r="M87" s="42"/>
      <c r="N87" s="193"/>
      <c r="O87" s="43"/>
      <c r="P87" s="14"/>
      <c r="Q87" s="14"/>
      <c r="R87" s="183"/>
      <c r="S87" s="14"/>
      <c r="T87" s="14"/>
      <c r="U87" s="14"/>
    </row>
    <row r="88" spans="1:22" x14ac:dyDescent="0.2">
      <c r="A88" s="279"/>
      <c r="B88" s="195"/>
      <c r="C88" s="274"/>
      <c r="D88" s="275"/>
      <c r="E88" s="275"/>
      <c r="F88" s="275"/>
      <c r="G88" s="275"/>
      <c r="H88" s="275"/>
      <c r="I88" s="275"/>
      <c r="J88" s="275"/>
      <c r="K88" s="275"/>
      <c r="L88" s="275"/>
      <c r="M88" s="275"/>
      <c r="N88" s="276"/>
      <c r="O88" s="211"/>
      <c r="P88" s="14"/>
      <c r="Q88" s="14"/>
      <c r="R88" s="183"/>
      <c r="S88" s="14"/>
      <c r="T88" s="14"/>
      <c r="U88" s="14"/>
    </row>
    <row r="90" spans="1:22" ht="15.75" x14ac:dyDescent="0.25">
      <c r="A90" s="82"/>
      <c r="B90" s="83"/>
      <c r="C90" s="50" t="s">
        <v>61</v>
      </c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2"/>
      <c r="O90" s="83"/>
      <c r="P90" s="83"/>
      <c r="Q90" s="83"/>
      <c r="R90" s="83"/>
      <c r="S90" s="185"/>
      <c r="T90" s="185"/>
      <c r="U90" s="53">
        <f>S91+U91</f>
        <v>0</v>
      </c>
      <c r="V90" s="312"/>
    </row>
    <row r="91" spans="1:22" ht="15" x14ac:dyDescent="0.2">
      <c r="A91" s="186"/>
      <c r="B91" s="187"/>
      <c r="C91" s="198"/>
      <c r="D91" s="19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7"/>
      <c r="Q91" s="187"/>
      <c r="R91" s="187"/>
      <c r="S91" s="189">
        <f>SUM(S92:S95)</f>
        <v>0</v>
      </c>
      <c r="T91" s="190"/>
      <c r="U91" s="189">
        <f>SUM(U92:U95)</f>
        <v>0</v>
      </c>
      <c r="V91" s="312"/>
    </row>
    <row r="92" spans="1:22" x14ac:dyDescent="0.2">
      <c r="A92" s="287">
        <v>25</v>
      </c>
      <c r="B92" s="196"/>
      <c r="C92" s="294" t="s">
        <v>248</v>
      </c>
      <c r="D92" s="282"/>
      <c r="E92" s="282"/>
      <c r="F92" s="282"/>
      <c r="G92" s="282"/>
      <c r="H92" s="282"/>
      <c r="I92" s="282"/>
      <c r="J92" s="282"/>
      <c r="K92" s="282"/>
      <c r="L92" s="282"/>
      <c r="M92" s="282"/>
      <c r="N92" s="283"/>
      <c r="O92" s="215" t="s">
        <v>97</v>
      </c>
      <c r="P92" s="70">
        <f>D93+F93+H93+J93+L93+N93</f>
        <v>0</v>
      </c>
      <c r="Q92" s="68" t="s">
        <v>80</v>
      </c>
      <c r="R92" s="73" t="s">
        <v>95</v>
      </c>
      <c r="S92" s="73" t="s">
        <v>95</v>
      </c>
      <c r="T92" s="72"/>
      <c r="U92" s="71">
        <f>P92*T92</f>
        <v>0</v>
      </c>
      <c r="V92" s="74"/>
    </row>
    <row r="93" spans="1:22" x14ac:dyDescent="0.2">
      <c r="A93" s="287"/>
      <c r="B93" s="196"/>
      <c r="C93" s="199" t="s">
        <v>81</v>
      </c>
      <c r="D93" s="200">
        <v>0</v>
      </c>
      <c r="E93" s="47" t="s">
        <v>82</v>
      </c>
      <c r="F93" s="200">
        <v>0</v>
      </c>
      <c r="G93" s="47" t="s">
        <v>83</v>
      </c>
      <c r="H93" s="200">
        <v>0</v>
      </c>
      <c r="I93" s="47" t="s">
        <v>84</v>
      </c>
      <c r="J93" s="200">
        <v>0</v>
      </c>
      <c r="K93" s="47" t="s">
        <v>85</v>
      </c>
      <c r="L93" s="200">
        <v>0</v>
      </c>
      <c r="M93" s="47"/>
      <c r="N93" s="193"/>
      <c r="O93" s="43"/>
      <c r="P93" s="14"/>
      <c r="Q93" s="14"/>
      <c r="R93" s="14"/>
      <c r="S93" s="14"/>
      <c r="T93" s="14"/>
      <c r="U93" s="14"/>
    </row>
    <row r="94" spans="1:22" ht="12.75" customHeight="1" x14ac:dyDescent="0.2">
      <c r="A94" s="287"/>
      <c r="B94" s="196"/>
      <c r="C94" s="288"/>
      <c r="D94" s="289"/>
      <c r="E94" s="289"/>
      <c r="F94" s="289"/>
      <c r="G94" s="289"/>
      <c r="H94" s="289"/>
      <c r="I94" s="289"/>
      <c r="J94" s="289"/>
      <c r="K94" s="289"/>
      <c r="L94" s="289"/>
      <c r="M94" s="289"/>
      <c r="N94" s="290"/>
      <c r="O94" s="212"/>
      <c r="P94" s="14"/>
      <c r="Q94" s="14"/>
      <c r="R94" s="14"/>
      <c r="S94" s="14"/>
      <c r="T94" s="14"/>
      <c r="U94" s="14"/>
    </row>
    <row r="96" spans="1:22" ht="15.75" x14ac:dyDescent="0.25">
      <c r="A96" s="56"/>
      <c r="B96" s="56"/>
      <c r="C96" s="57" t="s">
        <v>92</v>
      </c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9"/>
      <c r="O96" s="210"/>
      <c r="P96" s="56"/>
      <c r="Q96" s="56"/>
      <c r="R96" s="56"/>
      <c r="S96" s="56"/>
      <c r="T96" s="56"/>
      <c r="U96" s="53">
        <f>U97+S97</f>
        <v>0</v>
      </c>
      <c r="V96" s="312"/>
    </row>
    <row r="97" spans="1:22" x14ac:dyDescent="0.2">
      <c r="A97" s="54"/>
      <c r="B97" s="54"/>
      <c r="C97" s="60"/>
      <c r="D97" s="60"/>
      <c r="E97" s="55"/>
      <c r="F97" s="55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46">
        <f>SUM(S98:S101)</f>
        <v>0</v>
      </c>
      <c r="T97" s="54"/>
      <c r="U97" s="46">
        <f>SUM(U98:U101)</f>
        <v>0</v>
      </c>
      <c r="V97" s="312"/>
    </row>
    <row r="98" spans="1:22" x14ac:dyDescent="0.2">
      <c r="A98" s="277">
        <v>26</v>
      </c>
      <c r="B98" s="196"/>
      <c r="C98" s="281"/>
      <c r="D98" s="282"/>
      <c r="E98" s="282"/>
      <c r="F98" s="282"/>
      <c r="G98" s="282"/>
      <c r="H98" s="282"/>
      <c r="I98" s="282"/>
      <c r="J98" s="282"/>
      <c r="K98" s="282"/>
      <c r="L98" s="282"/>
      <c r="M98" s="282"/>
      <c r="N98" s="283"/>
      <c r="O98" s="215" t="s">
        <v>97</v>
      </c>
      <c r="P98" s="70">
        <f>D99+F99+H99+J99+L99+N99</f>
        <v>0</v>
      </c>
      <c r="Q98" s="68" t="s">
        <v>79</v>
      </c>
      <c r="R98" s="80"/>
      <c r="S98" s="71">
        <f>P98*R98</f>
        <v>0</v>
      </c>
      <c r="T98" s="72"/>
      <c r="U98" s="71">
        <f>P98*T98</f>
        <v>0</v>
      </c>
      <c r="V98" s="74"/>
    </row>
    <row r="99" spans="1:22" x14ac:dyDescent="0.2">
      <c r="A99" s="278"/>
      <c r="B99" s="196"/>
      <c r="C99" s="199" t="s">
        <v>81</v>
      </c>
      <c r="D99" s="201">
        <v>0</v>
      </c>
      <c r="E99" s="47" t="s">
        <v>82</v>
      </c>
      <c r="F99" s="202">
        <v>0</v>
      </c>
      <c r="G99" s="47" t="s">
        <v>83</v>
      </c>
      <c r="H99" s="202">
        <v>0</v>
      </c>
      <c r="I99" s="47" t="s">
        <v>84</v>
      </c>
      <c r="J99" s="202">
        <v>0</v>
      </c>
      <c r="K99" s="47" t="s">
        <v>85</v>
      </c>
      <c r="L99" s="202">
        <v>0</v>
      </c>
      <c r="M99" s="47"/>
      <c r="N99" s="203"/>
      <c r="O99" s="213"/>
      <c r="P99" s="204"/>
      <c r="Q99" s="204"/>
      <c r="R99" s="205"/>
      <c r="S99" s="204"/>
      <c r="T99" s="204"/>
      <c r="U99" s="204"/>
    </row>
    <row r="100" spans="1:22" x14ac:dyDescent="0.2">
      <c r="A100" s="280"/>
      <c r="B100" s="196"/>
      <c r="C100" s="284"/>
      <c r="D100" s="285"/>
      <c r="E100" s="285"/>
      <c r="F100" s="285"/>
      <c r="G100" s="285"/>
      <c r="H100" s="285"/>
      <c r="I100" s="285"/>
      <c r="J100" s="285"/>
      <c r="K100" s="285"/>
      <c r="L100" s="285"/>
      <c r="M100" s="285"/>
      <c r="N100" s="286"/>
      <c r="O100" s="214"/>
      <c r="P100" s="14"/>
      <c r="Q100" s="14"/>
      <c r="R100" s="183"/>
      <c r="S100" s="14"/>
      <c r="T100" s="14"/>
      <c r="U100" s="14"/>
    </row>
    <row r="101" spans="1:22" x14ac:dyDescent="0.2">
      <c r="A101" s="78"/>
      <c r="C101" s="41"/>
      <c r="D101" s="44"/>
      <c r="E101" s="41"/>
      <c r="F101" s="45"/>
      <c r="G101" s="41"/>
      <c r="H101" s="45"/>
      <c r="I101" s="41"/>
      <c r="J101" s="45"/>
      <c r="K101" s="41"/>
      <c r="L101" s="45"/>
      <c r="M101" s="41"/>
      <c r="N101" s="45"/>
      <c r="O101" s="45"/>
    </row>
    <row r="102" spans="1:22" ht="15.75" x14ac:dyDescent="0.25">
      <c r="A102" s="49"/>
      <c r="B102" s="49"/>
      <c r="C102" s="50" t="s">
        <v>93</v>
      </c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2"/>
      <c r="O102" s="187"/>
      <c r="P102" s="49"/>
      <c r="Q102" s="49"/>
      <c r="R102" s="49"/>
      <c r="S102" s="49"/>
      <c r="T102" s="49"/>
      <c r="U102" s="53">
        <f>U103+S103</f>
        <v>0</v>
      </c>
      <c r="V102" s="312"/>
    </row>
    <row r="103" spans="1:22" x14ac:dyDescent="0.2">
      <c r="A103" s="54"/>
      <c r="B103" s="54"/>
      <c r="C103" s="60"/>
      <c r="D103" s="60"/>
      <c r="E103" s="55"/>
      <c r="F103" s="55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46">
        <f>SUM(S104:S107)</f>
        <v>0</v>
      </c>
      <c r="T103" s="54"/>
      <c r="U103" s="46">
        <f>SUM(U104:U107)</f>
        <v>0</v>
      </c>
      <c r="V103" s="312"/>
    </row>
    <row r="104" spans="1:22" x14ac:dyDescent="0.2">
      <c r="A104" s="287">
        <v>27</v>
      </c>
      <c r="B104" s="196"/>
      <c r="C104" s="268"/>
      <c r="D104" s="269"/>
      <c r="E104" s="269"/>
      <c r="F104" s="269"/>
      <c r="G104" s="269"/>
      <c r="H104" s="269"/>
      <c r="I104" s="269"/>
      <c r="J104" s="269"/>
      <c r="K104" s="269"/>
      <c r="L104" s="269"/>
      <c r="M104" s="269"/>
      <c r="N104" s="270"/>
      <c r="O104" s="215" t="s">
        <v>97</v>
      </c>
      <c r="P104" s="70">
        <f>D105+F105+H105+J105+L105+N105</f>
        <v>0</v>
      </c>
      <c r="Q104" s="68" t="s">
        <v>100</v>
      </c>
      <c r="R104" s="80"/>
      <c r="S104" s="71">
        <f>P104*R104</f>
        <v>0</v>
      </c>
      <c r="T104" s="72"/>
      <c r="U104" s="71">
        <f>P104*T104</f>
        <v>0</v>
      </c>
      <c r="V104" s="74"/>
    </row>
    <row r="105" spans="1:22" x14ac:dyDescent="0.2">
      <c r="A105" s="287"/>
      <c r="B105" s="196"/>
      <c r="C105" s="199" t="s">
        <v>81</v>
      </c>
      <c r="D105" s="200">
        <v>0</v>
      </c>
      <c r="E105" s="47" t="s">
        <v>82</v>
      </c>
      <c r="F105" s="200">
        <v>0</v>
      </c>
      <c r="G105" s="47" t="s">
        <v>83</v>
      </c>
      <c r="H105" s="200">
        <v>0</v>
      </c>
      <c r="I105" s="47" t="s">
        <v>84</v>
      </c>
      <c r="J105" s="200">
        <v>0</v>
      </c>
      <c r="K105" s="47" t="s">
        <v>85</v>
      </c>
      <c r="L105" s="200">
        <v>0</v>
      </c>
      <c r="M105" s="47"/>
      <c r="N105" s="193"/>
      <c r="O105" s="43"/>
      <c r="P105" s="14"/>
      <c r="Q105" s="14"/>
      <c r="R105" s="14"/>
      <c r="S105" s="14"/>
      <c r="T105" s="14"/>
      <c r="U105" s="14"/>
    </row>
    <row r="106" spans="1:22" ht="12.75" customHeight="1" x14ac:dyDescent="0.2">
      <c r="A106" s="287"/>
      <c r="B106" s="196"/>
      <c r="C106" s="288"/>
      <c r="D106" s="289"/>
      <c r="E106" s="289"/>
      <c r="F106" s="289"/>
      <c r="G106" s="289"/>
      <c r="H106" s="289"/>
      <c r="I106" s="289"/>
      <c r="J106" s="289"/>
      <c r="K106" s="289"/>
      <c r="L106" s="289"/>
      <c r="M106" s="289"/>
      <c r="N106" s="290"/>
      <c r="O106" s="212"/>
      <c r="P106" s="14"/>
      <c r="Q106" s="14"/>
      <c r="R106" s="14"/>
      <c r="S106" s="14"/>
      <c r="T106" s="14"/>
      <c r="U106" s="14"/>
    </row>
    <row r="108" spans="1:22" ht="15.75" x14ac:dyDescent="0.25">
      <c r="A108" s="49"/>
      <c r="B108" s="49"/>
      <c r="C108" s="50" t="s">
        <v>1</v>
      </c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2"/>
      <c r="O108" s="187"/>
      <c r="P108" s="49"/>
      <c r="Q108" s="49"/>
      <c r="R108" s="49"/>
      <c r="S108" s="49"/>
      <c r="T108" s="49"/>
      <c r="U108" s="53">
        <f>U109+S109</f>
        <v>0</v>
      </c>
      <c r="V108" s="312"/>
    </row>
    <row r="109" spans="1:22" x14ac:dyDescent="0.2">
      <c r="A109" s="54"/>
      <c r="B109" s="54"/>
      <c r="C109" s="60"/>
      <c r="D109" s="60"/>
      <c r="E109" s="55"/>
      <c r="F109" s="55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46">
        <f>SUM(S110:S111)</f>
        <v>0</v>
      </c>
      <c r="T109" s="54"/>
      <c r="U109" s="46">
        <f>SUM(U110:U111)</f>
        <v>0</v>
      </c>
      <c r="V109" s="312"/>
    </row>
    <row r="110" spans="1:22" x14ac:dyDescent="0.2">
      <c r="A110" s="223">
        <v>28</v>
      </c>
      <c r="B110" s="74"/>
      <c r="C110" s="268" t="s">
        <v>109</v>
      </c>
      <c r="D110" s="269"/>
      <c r="E110" s="269"/>
      <c r="F110" s="269"/>
      <c r="G110" s="269"/>
      <c r="H110" s="269"/>
      <c r="I110" s="269"/>
      <c r="J110" s="269"/>
      <c r="K110" s="269"/>
      <c r="L110" s="269"/>
      <c r="M110" s="269"/>
      <c r="N110" s="270"/>
      <c r="O110" s="215" t="s">
        <v>97</v>
      </c>
      <c r="P110" s="70">
        <v>8</v>
      </c>
      <c r="Q110" s="68" t="s">
        <v>94</v>
      </c>
      <c r="R110" s="73" t="s">
        <v>95</v>
      </c>
      <c r="S110" s="73" t="s">
        <v>95</v>
      </c>
      <c r="T110" s="72"/>
      <c r="U110" s="71">
        <f>P110*T110</f>
        <v>0</v>
      </c>
      <c r="V110" s="74"/>
    </row>
    <row r="111" spans="1:22" x14ac:dyDescent="0.2">
      <c r="A111" s="224">
        <v>29</v>
      </c>
      <c r="B111" s="74"/>
      <c r="C111" s="268" t="s">
        <v>5</v>
      </c>
      <c r="D111" s="269"/>
      <c r="E111" s="269"/>
      <c r="F111" s="269"/>
      <c r="G111" s="269"/>
      <c r="H111" s="269"/>
      <c r="I111" s="269"/>
      <c r="J111" s="269"/>
      <c r="K111" s="269"/>
      <c r="L111" s="269"/>
      <c r="M111" s="269"/>
      <c r="N111" s="270"/>
      <c r="O111" s="215" t="s">
        <v>97</v>
      </c>
      <c r="P111" s="70">
        <v>2</v>
      </c>
      <c r="Q111" s="68" t="s">
        <v>94</v>
      </c>
      <c r="R111" s="73" t="s">
        <v>95</v>
      </c>
      <c r="S111" s="73" t="s">
        <v>95</v>
      </c>
      <c r="T111" s="72"/>
      <c r="U111" s="71">
        <f>P111*T111</f>
        <v>0</v>
      </c>
      <c r="V111" s="74"/>
    </row>
  </sheetData>
  <sheetProtection algorithmName="SHA-512" hashValue="s6QWuVjT1FveOcBoSMRos4hq+ZULZ4Ke0QWCbzBv7PDv1sJxEwjMTjdglvVNorXye3XsrVVdaEDx/45HwVj6jg==" saltValue="Sh5g/9+9hBbkfKcp0Z0gxg==" spinCount="100000" sheet="1" objects="1" scenarios="1"/>
  <protectedRanges>
    <protectedRange sqref="R1:R1048576 T1:T1048576 V1:V1048576" name="Oblast1"/>
  </protectedRanges>
  <mergeCells count="95">
    <mergeCell ref="A13:U13"/>
    <mergeCell ref="A9:U9"/>
    <mergeCell ref="A10:V10"/>
    <mergeCell ref="A11:V11"/>
    <mergeCell ref="A12:V12"/>
    <mergeCell ref="C110:N110"/>
    <mergeCell ref="C111:N111"/>
    <mergeCell ref="A98:A100"/>
    <mergeCell ref="C98:N98"/>
    <mergeCell ref="C100:N100"/>
    <mergeCell ref="A104:A106"/>
    <mergeCell ref="C104:N104"/>
    <mergeCell ref="C106:N106"/>
    <mergeCell ref="A17:A19"/>
    <mergeCell ref="C17:N17"/>
    <mergeCell ref="C19:N19"/>
    <mergeCell ref="A92:A94"/>
    <mergeCell ref="C92:N92"/>
    <mergeCell ref="C94:N94"/>
    <mergeCell ref="A20:A22"/>
    <mergeCell ref="C20:N20"/>
    <mergeCell ref="C22:N22"/>
    <mergeCell ref="A23:A25"/>
    <mergeCell ref="C23:N23"/>
    <mergeCell ref="C25:N25"/>
    <mergeCell ref="A26:A28"/>
    <mergeCell ref="C26:N26"/>
    <mergeCell ref="C28:N28"/>
    <mergeCell ref="E2:N2"/>
    <mergeCell ref="E3:N3"/>
    <mergeCell ref="E4:N4"/>
    <mergeCell ref="R5:S5"/>
    <mergeCell ref="A6:A8"/>
    <mergeCell ref="C6:N6"/>
    <mergeCell ref="C8:N8"/>
    <mergeCell ref="A29:A31"/>
    <mergeCell ref="C29:N29"/>
    <mergeCell ref="C31:N31"/>
    <mergeCell ref="A32:A34"/>
    <mergeCell ref="C32:N32"/>
    <mergeCell ref="C34:N34"/>
    <mergeCell ref="A35:A37"/>
    <mergeCell ref="C35:N35"/>
    <mergeCell ref="C37:N37"/>
    <mergeCell ref="A38:A40"/>
    <mergeCell ref="C38:N38"/>
    <mergeCell ref="C40:N40"/>
    <mergeCell ref="A41:A43"/>
    <mergeCell ref="C41:N41"/>
    <mergeCell ref="C43:N43"/>
    <mergeCell ref="A44:A46"/>
    <mergeCell ref="C44:N44"/>
    <mergeCell ref="C46:N46"/>
    <mergeCell ref="A47:A49"/>
    <mergeCell ref="C47:N47"/>
    <mergeCell ref="C49:N49"/>
    <mergeCell ref="A50:A52"/>
    <mergeCell ref="C50:N50"/>
    <mergeCell ref="C52:N52"/>
    <mergeCell ref="A53:A55"/>
    <mergeCell ref="C53:N53"/>
    <mergeCell ref="C55:N55"/>
    <mergeCell ref="A56:A58"/>
    <mergeCell ref="C56:N56"/>
    <mergeCell ref="C58:N58"/>
    <mergeCell ref="A59:A61"/>
    <mergeCell ref="C59:N59"/>
    <mergeCell ref="C61:N61"/>
    <mergeCell ref="A62:A64"/>
    <mergeCell ref="C62:N62"/>
    <mergeCell ref="C64:N64"/>
    <mergeCell ref="A65:A67"/>
    <mergeCell ref="C65:N65"/>
    <mergeCell ref="C67:N67"/>
    <mergeCell ref="A68:A70"/>
    <mergeCell ref="C68:N68"/>
    <mergeCell ref="C70:N70"/>
    <mergeCell ref="A71:A73"/>
    <mergeCell ref="C71:N71"/>
    <mergeCell ref="C73:N73"/>
    <mergeCell ref="A74:A76"/>
    <mergeCell ref="C74:N74"/>
    <mergeCell ref="C76:N76"/>
    <mergeCell ref="A77:A79"/>
    <mergeCell ref="C77:N77"/>
    <mergeCell ref="C79:N79"/>
    <mergeCell ref="A80:A82"/>
    <mergeCell ref="C80:N80"/>
    <mergeCell ref="C82:N82"/>
    <mergeCell ref="A86:A88"/>
    <mergeCell ref="C86:N86"/>
    <mergeCell ref="C88:N88"/>
    <mergeCell ref="A83:A85"/>
    <mergeCell ref="C83:N83"/>
    <mergeCell ref="C85:N85"/>
  </mergeCells>
  <pageMargins left="0.70866141732283472" right="0.70866141732283472" top="0.78740157480314965" bottom="0.78740157480314965" header="0.31496062992125984" footer="0.31496062992125984"/>
  <pageSetup paperSize="9" scale="61" fitToHeight="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U33"/>
  <sheetViews>
    <sheetView view="pageBreakPreview" zoomScaleNormal="100" zoomScaleSheetLayoutView="100" workbookViewId="0"/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</cols>
  <sheetData>
    <row r="1" spans="1:21" ht="28.5" customHeight="1" x14ac:dyDescent="0.2">
      <c r="C1" s="67" t="str">
        <f>'Krycí list'!A1</f>
        <v>OCENĚNÝ POLOŽKOVÝ SOUPIS PRACÍ S VÝKAZEM VÝMĚR</v>
      </c>
    </row>
    <row r="2" spans="1:21" ht="15.75" x14ac:dyDescent="0.25">
      <c r="C2" s="61" t="s">
        <v>98</v>
      </c>
      <c r="D2" s="62"/>
      <c r="E2" s="296" t="str">
        <f>'Krycí list'!C7</f>
        <v>ÚSTAV BIOLOGIE A VOLNĚ ŽIJÍCÍCH ZVÍŘAT</v>
      </c>
      <c r="F2" s="297"/>
      <c r="G2" s="297"/>
      <c r="H2" s="297"/>
      <c r="I2" s="297"/>
      <c r="J2" s="297"/>
      <c r="K2" s="297"/>
      <c r="L2" s="297"/>
      <c r="M2" s="297"/>
      <c r="N2" s="298"/>
      <c r="O2" s="218"/>
    </row>
    <row r="3" spans="1:21" ht="15.75" x14ac:dyDescent="0.25">
      <c r="C3" s="63" t="s">
        <v>99</v>
      </c>
      <c r="D3" s="64"/>
      <c r="E3" s="296" t="str">
        <f>'Krycí list'!C5</f>
        <v>SO 001 - OBJEKT 31</v>
      </c>
      <c r="F3" s="297"/>
      <c r="G3" s="297"/>
      <c r="H3" s="297"/>
      <c r="I3" s="297"/>
      <c r="J3" s="297"/>
      <c r="K3" s="297"/>
      <c r="L3" s="297"/>
      <c r="M3" s="297"/>
      <c r="N3" s="298"/>
      <c r="O3" s="218"/>
    </row>
    <row r="4" spans="1:21" ht="15.75" x14ac:dyDescent="0.25">
      <c r="C4" s="65" t="s">
        <v>96</v>
      </c>
      <c r="D4" s="66"/>
      <c r="E4" s="299" t="s">
        <v>29</v>
      </c>
      <c r="F4" s="300"/>
      <c r="G4" s="300"/>
      <c r="H4" s="300"/>
      <c r="I4" s="300"/>
      <c r="J4" s="300"/>
      <c r="K4" s="300"/>
      <c r="L4" s="300"/>
      <c r="M4" s="300"/>
      <c r="N4" s="301"/>
      <c r="O4" s="218"/>
    </row>
    <row r="5" spans="1:21" ht="15.75" customHeight="1" x14ac:dyDescent="0.2">
      <c r="R5" s="302"/>
      <c r="S5" s="302"/>
      <c r="T5" s="221"/>
      <c r="U5" s="221"/>
    </row>
    <row r="6" spans="1:21" x14ac:dyDescent="0.2">
      <c r="A6" s="206" t="s">
        <v>104</v>
      </c>
      <c r="B6" s="47" t="s">
        <v>0</v>
      </c>
      <c r="C6" s="268" t="s">
        <v>103</v>
      </c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70"/>
      <c r="O6" s="217" t="s">
        <v>108</v>
      </c>
      <c r="P6" s="68" t="s">
        <v>91</v>
      </c>
      <c r="Q6" s="68" t="s">
        <v>86</v>
      </c>
      <c r="R6" s="69" t="s">
        <v>87</v>
      </c>
      <c r="S6" s="69" t="s">
        <v>88</v>
      </c>
      <c r="T6" s="69" t="s">
        <v>89</v>
      </c>
      <c r="U6" s="69" t="s">
        <v>90</v>
      </c>
    </row>
    <row r="7" spans="1:21" ht="15.75" customHeight="1" x14ac:dyDescent="0.2"/>
    <row r="8" spans="1:21" ht="15.75" x14ac:dyDescent="0.25">
      <c r="A8" s="49"/>
      <c r="B8" s="49"/>
      <c r="C8" s="50" t="s">
        <v>111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2"/>
      <c r="O8" s="187"/>
      <c r="P8" s="49"/>
      <c r="Q8" s="49"/>
      <c r="R8" s="49"/>
      <c r="S8" s="49"/>
      <c r="T8" s="49"/>
      <c r="U8" s="53">
        <f>SUM(U10:U14)</f>
        <v>0</v>
      </c>
    </row>
    <row r="9" spans="1:21" x14ac:dyDescent="0.2">
      <c r="A9" s="54"/>
      <c r="B9" s="54"/>
      <c r="C9" s="60"/>
      <c r="D9" s="60"/>
      <c r="E9" s="55"/>
      <c r="F9" s="55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</row>
    <row r="10" spans="1:21" x14ac:dyDescent="0.2">
      <c r="A10" s="219">
        <v>1</v>
      </c>
      <c r="B10" s="79"/>
      <c r="C10" s="268" t="s">
        <v>4</v>
      </c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70"/>
      <c r="O10" s="216" t="s">
        <v>97</v>
      </c>
      <c r="P10" s="70">
        <v>1</v>
      </c>
      <c r="Q10" s="68" t="s">
        <v>100</v>
      </c>
      <c r="R10" s="73" t="s">
        <v>95</v>
      </c>
      <c r="S10" s="73" t="s">
        <v>95</v>
      </c>
      <c r="T10" s="81"/>
      <c r="U10" s="71">
        <f>T10*P10</f>
        <v>0</v>
      </c>
    </row>
    <row r="11" spans="1:21" x14ac:dyDescent="0.2">
      <c r="A11" s="219">
        <v>2</v>
      </c>
      <c r="B11" s="79"/>
      <c r="C11" s="268" t="s">
        <v>2</v>
      </c>
      <c r="D11" s="269"/>
      <c r="E11" s="269"/>
      <c r="F11" s="269"/>
      <c r="G11" s="269"/>
      <c r="H11" s="269"/>
      <c r="I11" s="269"/>
      <c r="J11" s="269"/>
      <c r="K11" s="269"/>
      <c r="L11" s="269"/>
      <c r="M11" s="269"/>
      <c r="N11" s="270"/>
      <c r="O11" s="216" t="s">
        <v>97</v>
      </c>
      <c r="P11" s="70">
        <v>1</v>
      </c>
      <c r="Q11" s="68" t="s">
        <v>100</v>
      </c>
      <c r="R11" s="73" t="s">
        <v>95</v>
      </c>
      <c r="S11" s="73" t="s">
        <v>95</v>
      </c>
      <c r="T11" s="81"/>
      <c r="U11" s="71">
        <f t="shared" ref="U11:U14" si="0">T11*P11</f>
        <v>0</v>
      </c>
    </row>
    <row r="12" spans="1:21" x14ac:dyDescent="0.2">
      <c r="A12" s="240">
        <v>3</v>
      </c>
      <c r="B12" s="79"/>
      <c r="C12" s="268" t="s">
        <v>256</v>
      </c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70"/>
      <c r="O12" s="216" t="s">
        <v>97</v>
      </c>
      <c r="P12" s="70">
        <v>1</v>
      </c>
      <c r="Q12" s="68" t="s">
        <v>100</v>
      </c>
      <c r="R12" s="73" t="s">
        <v>95</v>
      </c>
      <c r="S12" s="73" t="s">
        <v>95</v>
      </c>
      <c r="T12" s="81"/>
      <c r="U12" s="71">
        <f t="shared" ref="U12" si="1">T12*P12</f>
        <v>0</v>
      </c>
    </row>
    <row r="13" spans="1:21" x14ac:dyDescent="0.2">
      <c r="A13" s="240">
        <v>4</v>
      </c>
      <c r="B13" s="79"/>
      <c r="C13" s="268" t="s">
        <v>136</v>
      </c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70"/>
      <c r="O13" s="216" t="s">
        <v>97</v>
      </c>
      <c r="P13" s="70">
        <v>1</v>
      </c>
      <c r="Q13" s="68" t="s">
        <v>100</v>
      </c>
      <c r="R13" s="73" t="s">
        <v>95</v>
      </c>
      <c r="S13" s="73" t="s">
        <v>95</v>
      </c>
      <c r="T13" s="81"/>
      <c r="U13" s="71">
        <f t="shared" si="0"/>
        <v>0</v>
      </c>
    </row>
    <row r="14" spans="1:21" x14ac:dyDescent="0.2">
      <c r="A14" s="240">
        <v>5</v>
      </c>
      <c r="B14" s="79"/>
      <c r="C14" s="268" t="s">
        <v>137</v>
      </c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70"/>
      <c r="O14" s="216" t="s">
        <v>97</v>
      </c>
      <c r="P14" s="70">
        <v>1</v>
      </c>
      <c r="Q14" s="68" t="s">
        <v>100</v>
      </c>
      <c r="R14" s="73" t="s">
        <v>95</v>
      </c>
      <c r="S14" s="73" t="s">
        <v>95</v>
      </c>
      <c r="T14" s="81"/>
      <c r="U14" s="71">
        <f t="shared" si="0"/>
        <v>0</v>
      </c>
    </row>
    <row r="15" spans="1:21" ht="15.75" x14ac:dyDescent="0.25">
      <c r="A15" s="49"/>
      <c r="B15" s="49"/>
      <c r="C15" s="50" t="s">
        <v>110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2"/>
      <c r="O15" s="187"/>
      <c r="P15" s="49"/>
      <c r="Q15" s="49"/>
      <c r="R15" s="49"/>
      <c r="S15" s="49"/>
      <c r="T15" s="49"/>
      <c r="U15" s="53">
        <f>SUM(U17:U20)</f>
        <v>0</v>
      </c>
    </row>
    <row r="16" spans="1:21" x14ac:dyDescent="0.2">
      <c r="A16" s="54"/>
      <c r="B16" s="54"/>
      <c r="C16" s="60"/>
      <c r="D16" s="60"/>
      <c r="E16" s="55"/>
      <c r="F16" s="55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</row>
    <row r="17" spans="1:21" x14ac:dyDescent="0.2">
      <c r="A17" s="224">
        <v>1</v>
      </c>
      <c r="B17" s="79"/>
      <c r="C17" s="268" t="s">
        <v>4</v>
      </c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70"/>
      <c r="O17" s="216" t="s">
        <v>97</v>
      </c>
      <c r="P17" s="70">
        <v>1</v>
      </c>
      <c r="Q17" s="68" t="s">
        <v>100</v>
      </c>
      <c r="R17" s="73" t="s">
        <v>95</v>
      </c>
      <c r="S17" s="73" t="s">
        <v>95</v>
      </c>
      <c r="T17" s="81"/>
      <c r="U17" s="71">
        <f>P17*T17</f>
        <v>0</v>
      </c>
    </row>
    <row r="18" spans="1:21" x14ac:dyDescent="0.2">
      <c r="A18" s="224">
        <v>2</v>
      </c>
      <c r="B18" s="79"/>
      <c r="C18" s="268" t="s">
        <v>2</v>
      </c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70"/>
      <c r="O18" s="216" t="s">
        <v>97</v>
      </c>
      <c r="P18" s="70">
        <v>1</v>
      </c>
      <c r="Q18" s="68" t="s">
        <v>100</v>
      </c>
      <c r="R18" s="73" t="s">
        <v>95</v>
      </c>
      <c r="S18" s="73" t="s">
        <v>95</v>
      </c>
      <c r="T18" s="81"/>
      <c r="U18" s="71">
        <f t="shared" ref="U18:U19" si="2">P18*T18</f>
        <v>0</v>
      </c>
    </row>
    <row r="19" spans="1:21" x14ac:dyDescent="0.2">
      <c r="A19" s="224">
        <v>3</v>
      </c>
      <c r="B19" s="79"/>
      <c r="C19" s="268" t="s">
        <v>136</v>
      </c>
      <c r="D19" s="269"/>
      <c r="E19" s="269"/>
      <c r="F19" s="269"/>
      <c r="G19" s="269"/>
      <c r="H19" s="269"/>
      <c r="I19" s="269"/>
      <c r="J19" s="269"/>
      <c r="K19" s="269"/>
      <c r="L19" s="269"/>
      <c r="M19" s="269"/>
      <c r="N19" s="270"/>
      <c r="O19" s="216" t="s">
        <v>97</v>
      </c>
      <c r="P19" s="70">
        <v>1</v>
      </c>
      <c r="Q19" s="68" t="s">
        <v>100</v>
      </c>
      <c r="R19" s="73" t="s">
        <v>95</v>
      </c>
      <c r="S19" s="73" t="s">
        <v>95</v>
      </c>
      <c r="T19" s="81"/>
      <c r="U19" s="71">
        <f t="shared" si="2"/>
        <v>0</v>
      </c>
    </row>
    <row r="20" spans="1:21" x14ac:dyDescent="0.2">
      <c r="A20" s="227">
        <v>4</v>
      </c>
      <c r="B20" s="79"/>
      <c r="C20" s="268" t="s">
        <v>137</v>
      </c>
      <c r="D20" s="269"/>
      <c r="E20" s="269"/>
      <c r="F20" s="269"/>
      <c r="G20" s="269"/>
      <c r="H20" s="269"/>
      <c r="I20" s="269"/>
      <c r="J20" s="269"/>
      <c r="K20" s="269"/>
      <c r="L20" s="269"/>
      <c r="M20" s="269"/>
      <c r="N20" s="270"/>
      <c r="O20" s="216" t="s">
        <v>97</v>
      </c>
      <c r="P20" s="70">
        <v>1</v>
      </c>
      <c r="Q20" s="68" t="s">
        <v>100</v>
      </c>
      <c r="R20" s="73" t="s">
        <v>95</v>
      </c>
      <c r="S20" s="73" t="s">
        <v>95</v>
      </c>
      <c r="T20" s="81"/>
      <c r="U20" s="71">
        <f t="shared" ref="U20" si="3">P20*T20</f>
        <v>0</v>
      </c>
    </row>
    <row r="21" spans="1:21" ht="15.75" x14ac:dyDescent="0.25">
      <c r="A21" s="49"/>
      <c r="B21" s="49"/>
      <c r="C21" s="50" t="s">
        <v>112</v>
      </c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2"/>
      <c r="O21" s="187"/>
      <c r="P21" s="49"/>
      <c r="Q21" s="49"/>
      <c r="R21" s="49"/>
      <c r="S21" s="49"/>
      <c r="T21" s="49"/>
      <c r="U21" s="53">
        <f>SUM(U23:U25)</f>
        <v>0</v>
      </c>
    </row>
    <row r="22" spans="1:21" x14ac:dyDescent="0.2">
      <c r="A22" s="54"/>
      <c r="B22" s="54"/>
      <c r="C22" s="60"/>
      <c r="D22" s="60"/>
      <c r="E22" s="55"/>
      <c r="F22" s="55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</row>
    <row r="23" spans="1:21" x14ac:dyDescent="0.2">
      <c r="A23" s="224">
        <v>1</v>
      </c>
      <c r="B23" s="79"/>
      <c r="C23" s="268" t="s">
        <v>4</v>
      </c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70"/>
      <c r="O23" s="216" t="s">
        <v>97</v>
      </c>
      <c r="P23" s="70">
        <v>1</v>
      </c>
      <c r="Q23" s="68" t="s">
        <v>100</v>
      </c>
      <c r="R23" s="73" t="s">
        <v>95</v>
      </c>
      <c r="S23" s="73" t="s">
        <v>95</v>
      </c>
      <c r="T23" s="81"/>
      <c r="U23" s="71">
        <f>P23*T23</f>
        <v>0</v>
      </c>
    </row>
    <row r="24" spans="1:21" x14ac:dyDescent="0.2">
      <c r="A24" s="224">
        <v>2</v>
      </c>
      <c r="B24" s="79"/>
      <c r="C24" s="268" t="s">
        <v>2</v>
      </c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70"/>
      <c r="O24" s="216" t="s">
        <v>97</v>
      </c>
      <c r="P24" s="70">
        <v>1</v>
      </c>
      <c r="Q24" s="68" t="s">
        <v>100</v>
      </c>
      <c r="R24" s="73" t="s">
        <v>95</v>
      </c>
      <c r="S24" s="73" t="s">
        <v>95</v>
      </c>
      <c r="T24" s="81"/>
      <c r="U24" s="71">
        <f t="shared" ref="U24:U25" si="4">P24*T24</f>
        <v>0</v>
      </c>
    </row>
    <row r="25" spans="1:21" x14ac:dyDescent="0.2">
      <c r="A25" s="227">
        <v>3</v>
      </c>
      <c r="B25" s="79"/>
      <c r="C25" s="268" t="s">
        <v>137</v>
      </c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70"/>
      <c r="O25" s="216" t="s">
        <v>97</v>
      </c>
      <c r="P25" s="70">
        <v>1</v>
      </c>
      <c r="Q25" s="68" t="s">
        <v>100</v>
      </c>
      <c r="R25" s="73" t="s">
        <v>95</v>
      </c>
      <c r="S25" s="73" t="s">
        <v>95</v>
      </c>
      <c r="T25" s="81"/>
      <c r="U25" s="71">
        <f t="shared" si="4"/>
        <v>0</v>
      </c>
    </row>
    <row r="26" spans="1:21" ht="15.75" x14ac:dyDescent="0.25">
      <c r="A26" s="49"/>
      <c r="B26" s="49"/>
      <c r="C26" s="50" t="s">
        <v>113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2"/>
      <c r="O26" s="187"/>
      <c r="P26" s="49"/>
      <c r="Q26" s="49"/>
      <c r="R26" s="49"/>
      <c r="S26" s="49"/>
      <c r="T26" s="49"/>
      <c r="U26" s="53">
        <f>SUM(U28:U29)</f>
        <v>0</v>
      </c>
    </row>
    <row r="27" spans="1:21" x14ac:dyDescent="0.2">
      <c r="A27" s="54"/>
      <c r="B27" s="54"/>
      <c r="C27" s="60"/>
      <c r="D27" s="60"/>
      <c r="E27" s="55"/>
      <c r="F27" s="55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</row>
    <row r="28" spans="1:21" x14ac:dyDescent="0.2">
      <c r="A28" s="224">
        <v>1</v>
      </c>
      <c r="B28" s="79"/>
      <c r="C28" s="268" t="s">
        <v>2</v>
      </c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70"/>
      <c r="O28" s="216" t="s">
        <v>97</v>
      </c>
      <c r="P28" s="70">
        <v>1</v>
      </c>
      <c r="Q28" s="68" t="s">
        <v>100</v>
      </c>
      <c r="R28" s="73" t="s">
        <v>95</v>
      </c>
      <c r="S28" s="73" t="s">
        <v>95</v>
      </c>
      <c r="T28" s="81"/>
      <c r="U28" s="71">
        <f t="shared" ref="U28" si="5">P28*T28</f>
        <v>0</v>
      </c>
    </row>
    <row r="29" spans="1:21" x14ac:dyDescent="0.2">
      <c r="A29" s="227">
        <v>2</v>
      </c>
      <c r="B29" s="79"/>
      <c r="C29" s="268" t="s">
        <v>137</v>
      </c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70"/>
      <c r="O29" s="216" t="s">
        <v>97</v>
      </c>
      <c r="P29" s="70">
        <v>1</v>
      </c>
      <c r="Q29" s="68" t="s">
        <v>100</v>
      </c>
      <c r="R29" s="73" t="s">
        <v>95</v>
      </c>
      <c r="S29" s="73" t="s">
        <v>95</v>
      </c>
      <c r="T29" s="81"/>
      <c r="U29" s="71">
        <f>P29*T29</f>
        <v>0</v>
      </c>
    </row>
    <row r="33" spans="21:21" x14ac:dyDescent="0.2">
      <c r="U33" s="184"/>
    </row>
  </sheetData>
  <sheetProtection algorithmName="SHA-512" hashValue="gM8HdeNkFad0UDL2Ni90nEvjrWqNYXWc/hVCj4ccyeeAacdV6rcY/aR8dxz0IGCBwdtb1kD5Vj7uUQPavWJuDg==" saltValue="GaIw+jfk4MX5RKDJIoNviQ==" spinCount="100000" sheet="1" objects="1" scenarios="1"/>
  <protectedRanges>
    <protectedRange sqref="T1:T1048576" name="Oblast1"/>
  </protectedRanges>
  <mergeCells count="19">
    <mergeCell ref="E2:N2"/>
    <mergeCell ref="E3:N3"/>
    <mergeCell ref="E4:N4"/>
    <mergeCell ref="C17:N17"/>
    <mergeCell ref="C18:N18"/>
    <mergeCell ref="C14:N14"/>
    <mergeCell ref="C12:N12"/>
    <mergeCell ref="C29:N29"/>
    <mergeCell ref="R5:S5"/>
    <mergeCell ref="C6:N6"/>
    <mergeCell ref="C10:N10"/>
    <mergeCell ref="C11:N11"/>
    <mergeCell ref="C13:N13"/>
    <mergeCell ref="C28:N28"/>
    <mergeCell ref="C19:N19"/>
    <mergeCell ref="C23:N23"/>
    <mergeCell ref="C24:N24"/>
    <mergeCell ref="C20:N20"/>
    <mergeCell ref="C25:N25"/>
  </mergeCells>
  <pageMargins left="0.70866141732283472" right="0.70866141732283472" top="0.78740157480314965" bottom="0.78740157480314965" header="0.31496062992125984" footer="0.31496062992125984"/>
  <pageSetup paperSize="9" scale="70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24</vt:i4>
      </vt:variant>
    </vt:vector>
  </HeadingPairs>
  <TitlesOfParts>
    <vt:vector size="33" baseType="lpstr">
      <vt:lpstr>VzorObjekt</vt:lpstr>
      <vt:lpstr>VzorPolozky</vt:lpstr>
      <vt:lpstr>Krycí list</vt:lpstr>
      <vt:lpstr>Rekapitulace</vt:lpstr>
      <vt:lpstr>SK</vt:lpstr>
      <vt:lpstr>ACCESS</vt:lpstr>
      <vt:lpstr>CCTV</vt:lpstr>
      <vt:lpstr>AKTIVNI PRVKY</vt:lpstr>
      <vt:lpstr>VRN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Objednatel</vt:lpstr>
      <vt:lpstr>ACCESS!Oblast_tisku</vt:lpstr>
      <vt:lpstr>'AKTIVNI PRVKY'!Oblast_tisku</vt:lpstr>
      <vt:lpstr>CCTV!Oblast_tisku</vt:lpstr>
      <vt:lpstr>'Krycí list'!Oblast_tisku</vt:lpstr>
      <vt:lpstr>Rekapitulace!Oblast_tisku</vt:lpstr>
      <vt:lpstr>SK!Oblast_tisku</vt:lpstr>
      <vt:lpstr>VRN!Oblast_tisku</vt:lpstr>
      <vt:lpstr>'Krycí list'!PocetMJ</vt:lpstr>
      <vt:lpstr>Poznamka</vt:lpstr>
      <vt:lpstr>'Krycí list'!Projektant</vt:lpstr>
      <vt:lpstr>'Krycí list'!SazbaDPH1</vt:lpstr>
      <vt:lpstr>'Krycí list'!SazbaDPH2</vt:lpstr>
      <vt:lpstr>Zakazka</vt:lpstr>
      <vt:lpstr>Zaklad22</vt:lpstr>
      <vt:lpstr>Zaklad5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Musil</dc:creator>
  <cp:lastModifiedBy>Hliněný</cp:lastModifiedBy>
  <cp:lastPrinted>2019-11-13T09:42:39Z</cp:lastPrinted>
  <dcterms:created xsi:type="dcterms:W3CDTF">2009-04-08T07:15:50Z</dcterms:created>
  <dcterms:modified xsi:type="dcterms:W3CDTF">2019-11-13T11:00:32Z</dcterms:modified>
</cp:coreProperties>
</file>